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hidePivotFieldList="1" defaultThemeVersion="124226"/>
  <bookViews>
    <workbookView xWindow="0" yWindow="0" windowWidth="15345" windowHeight="4575" tabRatio="595" activeTab="2"/>
  </bookViews>
  <sheets>
    <sheet name="DATABASE" sheetId="13" r:id="rId1"/>
    <sheet name="Summary" sheetId="66" r:id="rId2"/>
    <sheet name="COMPUTER INVENTORY" sheetId="1" r:id="rId3"/>
    <sheet name="Server" sheetId="29" r:id="rId4"/>
    <sheet name="LAPTOP INVENTORY" sheetId="2" r:id="rId5"/>
    <sheet name="PRINTER INVENTORY" sheetId="7" r:id="rId6"/>
    <sheet name="PROJECTOR INVENTORY" sheetId="8" r:id="rId7"/>
    <sheet name="NVR" sheetId="23" r:id="rId8"/>
    <sheet name="New CCTV" sheetId="30" r:id="rId9"/>
    <sheet name="New Switches and Network device" sheetId="21" r:id="rId10"/>
    <sheet name="Racks" sheetId="22" r:id="rId11"/>
    <sheet name="UPS" sheetId="25" r:id="rId12"/>
    <sheet name="Biometric" sheetId="28" r:id="rId13"/>
    <sheet name="RFID COLLEGE" sheetId="31" r:id="rId14"/>
    <sheet name="Microsoft License" sheetId="40" r:id="rId15"/>
    <sheet name="Rent Printer 4A" sheetId="61" r:id="rId16"/>
    <sheet name="Interactive board" sheetId="62" r:id="rId17"/>
    <sheet name="CCTV Viewer" sheetId="67" r:id="rId18"/>
    <sheet name="Revised PC" sheetId="64" r:id="rId19"/>
    <sheet name="Sheet2" sheetId="69" r:id="rId20"/>
  </sheets>
  <definedNames>
    <definedName name="_xlnm._FilterDatabase" localSheetId="2" hidden="1">'COMPUTER INVENTORY'!$A$2:$AK$286</definedName>
    <definedName name="_xlnm._FilterDatabase" localSheetId="4" hidden="1">'LAPTOP INVENTORY'!$A$2:$AD$28</definedName>
    <definedName name="_xlnm._FilterDatabase" localSheetId="14" hidden="1">'Microsoft License'!$A$3:$J$18</definedName>
    <definedName name="_xlnm._FilterDatabase" localSheetId="8" hidden="1">'New CCTV'!$A$2:$V$145</definedName>
    <definedName name="_xlnm._FilterDatabase" localSheetId="9" hidden="1">'New Switches and Network device'!$B$2:$R$45</definedName>
    <definedName name="_xlnm._FilterDatabase" localSheetId="7" hidden="1">NVR!$B$3:$V$14</definedName>
    <definedName name="_xlnm._FilterDatabase" localSheetId="5" hidden="1">'PRINTER INVENTORY'!$A$3:$N$23</definedName>
    <definedName name="_xlnm._FilterDatabase" localSheetId="6" hidden="1">'PROJECTOR INVENTORY'!$A$2:$Z$35</definedName>
    <definedName name="_xlnm._FilterDatabase" localSheetId="10" hidden="1">Racks!$B$2:$K$17</definedName>
    <definedName name="_xlnm._FilterDatabase" localSheetId="15" hidden="1">'Rent Printer 4A'!$A$1:$I$8</definedName>
    <definedName name="_xlnm._FilterDatabase" localSheetId="18" hidden="1">'Revised PC'!$A$2:$U$286</definedName>
    <definedName name="_xlnm._FilterDatabase" localSheetId="3" hidden="1">Server!$A$4:$AC$19</definedName>
    <definedName name="_xlnm._FilterDatabase" localSheetId="11" hidden="1">UPS!$B$3:$Y$8</definedName>
  </definedNames>
  <calcPr calcId="144525"/>
</workbook>
</file>

<file path=xl/calcChain.xml><?xml version="1.0" encoding="utf-8"?>
<calcChain xmlns="http://schemas.openxmlformats.org/spreadsheetml/2006/main">
  <c r="L6" i="62" l="1"/>
  <c r="L7" i="62"/>
  <c r="AA288" i="1" l="1"/>
  <c r="AA9" i="66" l="1"/>
  <c r="K4" i="67" l="1"/>
  <c r="K3" i="67"/>
  <c r="AA5" i="66" l="1"/>
  <c r="AA6" i="66"/>
  <c r="AA7" i="66"/>
  <c r="AA8" i="66"/>
  <c r="AA4" i="66"/>
  <c r="V10" i="66"/>
  <c r="U10" i="66"/>
  <c r="T10" i="66"/>
  <c r="S10" i="66"/>
  <c r="AA10" i="66" l="1"/>
  <c r="R10" i="66"/>
  <c r="Q10" i="66"/>
  <c r="P10" i="66" l="1"/>
  <c r="O10" i="66"/>
  <c r="N10" i="66"/>
  <c r="M10" i="66"/>
  <c r="L10" i="66"/>
  <c r="K10" i="66"/>
  <c r="J10" i="66"/>
  <c r="I10" i="66"/>
  <c r="H10" i="66"/>
  <c r="G10" i="66"/>
  <c r="F10" i="66"/>
  <c r="E10" i="66"/>
  <c r="D10" i="66"/>
  <c r="C10" i="66" l="1"/>
  <c r="J16" i="40" l="1"/>
  <c r="L5" i="62" l="1"/>
  <c r="L4" i="62" l="1"/>
  <c r="L3" i="62"/>
  <c r="C18" i="40" l="1"/>
  <c r="AA191" i="1" l="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Z28" i="2" l="1"/>
  <c r="Z27" i="2"/>
  <c r="Z26" i="2"/>
  <c r="Z25" i="2"/>
  <c r="Z24" i="2"/>
  <c r="Z23" i="2"/>
  <c r="Z22" i="2"/>
  <c r="Z21" i="2"/>
  <c r="Z20" i="2"/>
  <c r="Z19" i="2"/>
  <c r="Z18" i="2"/>
  <c r="Z17" i="2"/>
  <c r="Z16" i="2"/>
  <c r="AA5" i="1" l="1"/>
  <c r="AA4" i="1"/>
  <c r="AA29" i="1" l="1"/>
  <c r="AA28" i="1"/>
  <c r="AA27" i="1"/>
  <c r="AA26" i="1"/>
  <c r="AA25" i="1"/>
  <c r="AA24" i="1"/>
  <c r="AA23" i="1"/>
  <c r="AA22" i="1"/>
  <c r="AA21" i="1"/>
  <c r="AA20" i="1"/>
  <c r="AA19" i="1"/>
  <c r="AA18" i="1"/>
  <c r="AA17" i="1"/>
  <c r="AA16" i="1"/>
  <c r="AA15" i="1"/>
  <c r="AA14" i="1"/>
  <c r="AA13" i="1"/>
  <c r="AA12" i="1"/>
  <c r="AA11" i="1"/>
  <c r="AA10" i="1"/>
  <c r="AA9" i="1"/>
  <c r="AA8" i="1"/>
  <c r="AA7" i="1"/>
  <c r="AA6" i="1"/>
  <c r="AA114" i="1"/>
  <c r="AA113" i="1"/>
  <c r="AA112" i="1"/>
  <c r="AA111" i="1"/>
  <c r="AA110" i="1"/>
  <c r="AA109" i="1"/>
  <c r="AA108" i="1"/>
  <c r="AA39" i="1"/>
  <c r="AA115" i="1"/>
  <c r="AA38" i="1"/>
  <c r="AA37" i="1"/>
  <c r="AA36" i="1"/>
  <c r="AA35" i="1"/>
  <c r="AA34" i="1"/>
  <c r="AA33" i="1"/>
  <c r="AA32" i="1"/>
  <c r="AA31" i="1"/>
  <c r="AA30" i="1"/>
  <c r="AA41" i="1"/>
  <c r="AA40" i="1"/>
  <c r="P32" i="8" l="1"/>
  <c r="P33" i="8"/>
  <c r="P34" i="8"/>
  <c r="P35" i="8"/>
  <c r="P31" i="8" l="1"/>
  <c r="P30" i="8"/>
  <c r="P29" i="8"/>
  <c r="P28" i="8"/>
  <c r="P27" i="8"/>
  <c r="P26" i="8"/>
  <c r="P25" i="8"/>
  <c r="P24" i="8"/>
  <c r="P23" i="8"/>
  <c r="P22" i="8"/>
  <c r="P21" i="8"/>
  <c r="P20" i="8"/>
  <c r="P19" i="8"/>
  <c r="P18" i="8"/>
  <c r="P17" i="8"/>
  <c r="P16" i="8"/>
  <c r="P15" i="8"/>
  <c r="P14" i="8"/>
  <c r="P13" i="8"/>
  <c r="P12" i="8"/>
  <c r="P11" i="8"/>
  <c r="P10" i="8"/>
  <c r="P9" i="8"/>
  <c r="P8" i="8"/>
  <c r="P7" i="8"/>
  <c r="P6" i="8"/>
  <c r="P5" i="8"/>
  <c r="P4" i="8"/>
  <c r="P3" i="8"/>
  <c r="AA116" i="1" l="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17" i="1"/>
  <c r="AA190" i="1"/>
  <c r="AA118" i="1"/>
  <c r="AA119" i="1"/>
  <c r="AA120" i="1"/>
  <c r="AA130" i="1"/>
  <c r="AA121" i="1"/>
  <c r="AA122" i="1"/>
  <c r="AA123" i="1"/>
  <c r="AA124" i="1"/>
  <c r="AA125" i="1"/>
  <c r="AA126"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3" i="1"/>
  <c r="K9" i="22" l="1"/>
  <c r="K7" i="22"/>
  <c r="K6" i="22"/>
  <c r="K5" i="22"/>
  <c r="K4" i="22"/>
  <c r="K3" i="22"/>
  <c r="AB130" i="1" l="1"/>
  <c r="AB120" i="1"/>
  <c r="AB119" i="1"/>
  <c r="AB118" i="1"/>
  <c r="AB190" i="1"/>
  <c r="AB117" i="1"/>
  <c r="G16" i="2" l="1"/>
  <c r="G17" i="2"/>
  <c r="G18" i="2"/>
  <c r="G19" i="2"/>
  <c r="AB116" i="1" l="1"/>
  <c r="G128" i="1" l="1"/>
  <c r="G42" i="1"/>
  <c r="G107" i="1"/>
  <c r="G127" i="1"/>
  <c r="G129" i="1"/>
  <c r="G4" i="1"/>
  <c r="G5" i="1"/>
  <c r="G6" i="1"/>
  <c r="G7" i="1"/>
  <c r="G8" i="1"/>
  <c r="G9" i="1"/>
  <c r="G10" i="1"/>
  <c r="G11" i="1"/>
  <c r="G12" i="1"/>
  <c r="G13" i="1"/>
  <c r="G14" i="1"/>
  <c r="G15" i="1"/>
  <c r="G16" i="1"/>
  <c r="G17" i="1"/>
  <c r="G18" i="1"/>
  <c r="G19" i="1"/>
  <c r="G20" i="1"/>
  <c r="G21" i="1"/>
  <c r="G22" i="1"/>
  <c r="G23" i="1"/>
  <c r="G24" i="1"/>
  <c r="G25" i="1"/>
  <c r="G26" i="1"/>
  <c r="G27" i="1"/>
  <c r="G28" i="1"/>
  <c r="G29" i="1"/>
  <c r="G131" i="1"/>
  <c r="G132" i="1"/>
  <c r="G133" i="1"/>
  <c r="G134" i="1"/>
</calcChain>
</file>

<file path=xl/comments1.xml><?xml version="1.0" encoding="utf-8"?>
<comments xmlns="http://schemas.openxmlformats.org/spreadsheetml/2006/main">
  <authors>
    <author>AsstManager.IT-Ashok Shetty</author>
  </authors>
  <commentList>
    <comment ref="C4" authorId="0">
      <text>
        <r>
          <rPr>
            <b/>
            <sz val="9"/>
            <color indexed="81"/>
            <rFont val="Tahoma"/>
            <family val="2"/>
          </rPr>
          <t>AsstManager.IT-Ashok Shetty:46 PC Count</t>
        </r>
        <r>
          <rPr>
            <sz val="9"/>
            <color indexed="81"/>
            <rFont val="Tahoma"/>
            <family val="2"/>
          </rPr>
          <t xml:space="preserve">
</t>
        </r>
      </text>
    </comment>
    <comment ref="G4" authorId="0">
      <text>
        <r>
          <rPr>
            <b/>
            <sz val="9"/>
            <color indexed="81"/>
            <rFont val="Tahoma"/>
            <family val="2"/>
          </rPr>
          <t>AsstManager.IT-Ashok Shetty:</t>
        </r>
        <r>
          <rPr>
            <sz val="9"/>
            <color indexed="81"/>
            <rFont val="Tahoma"/>
            <family val="2"/>
          </rPr>
          <t xml:space="preserve">
10 Laptop Count</t>
        </r>
      </text>
    </comment>
    <comment ref="I4" authorId="0">
      <text>
        <r>
          <rPr>
            <b/>
            <sz val="9"/>
            <color indexed="81"/>
            <rFont val="Tahoma"/>
            <family val="2"/>
          </rPr>
          <t>AsstManager.IT-Ashok Shetty:</t>
        </r>
        <r>
          <rPr>
            <sz val="9"/>
            <color indexed="81"/>
            <rFont val="Tahoma"/>
            <family val="2"/>
          </rPr>
          <t xml:space="preserve">
4 Printer count</t>
        </r>
      </text>
    </comment>
    <comment ref="Q4" authorId="0">
      <text>
        <r>
          <rPr>
            <b/>
            <sz val="9"/>
            <color indexed="81"/>
            <rFont val="Tahoma"/>
            <family val="2"/>
          </rPr>
          <t>AsstManager.IT-Ashok Shetty:</t>
        </r>
        <r>
          <rPr>
            <sz val="9"/>
            <color indexed="81"/>
            <rFont val="Tahoma"/>
            <family val="2"/>
          </rPr>
          <t xml:space="preserve">
1 Switch Count</t>
        </r>
      </text>
    </comment>
    <comment ref="T4" authorId="0">
      <text>
        <r>
          <rPr>
            <b/>
            <sz val="9"/>
            <color indexed="81"/>
            <rFont val="Tahoma"/>
            <family val="2"/>
          </rPr>
          <t>AsstManager.IT-Ashok Shetty:</t>
        </r>
        <r>
          <rPr>
            <sz val="9"/>
            <color indexed="81"/>
            <rFont val="Tahoma"/>
            <family val="2"/>
          </rPr>
          <t xml:space="preserve">
1 UPS Count</t>
        </r>
      </text>
    </comment>
  </commentList>
</comments>
</file>

<file path=xl/comments2.xml><?xml version="1.0" encoding="utf-8"?>
<comments xmlns="http://schemas.openxmlformats.org/spreadsheetml/2006/main">
  <authors>
    <author>AsstManager.IT-Ashok Shetty</author>
  </authors>
  <commentList>
    <comment ref="AB117" authorId="0">
      <text>
        <r>
          <rPr>
            <b/>
            <sz val="9"/>
            <color indexed="81"/>
            <rFont val="Tahoma"/>
            <family val="2"/>
          </rPr>
          <t>AsstManager.IT-Ashok Shetty:</t>
        </r>
        <r>
          <rPr>
            <sz val="9"/>
            <color indexed="81"/>
            <rFont val="Tahoma"/>
            <family val="2"/>
          </rPr>
          <t xml:space="preserve">
PC+Monitor</t>
        </r>
      </text>
    </comment>
    <comment ref="AB118" authorId="0">
      <text>
        <r>
          <rPr>
            <b/>
            <sz val="9"/>
            <color indexed="81"/>
            <rFont val="Tahoma"/>
            <family val="2"/>
          </rPr>
          <t>AsstManager.IT-Ashok Shetty:</t>
        </r>
        <r>
          <rPr>
            <sz val="9"/>
            <color indexed="81"/>
            <rFont val="Tahoma"/>
            <family val="2"/>
          </rPr>
          <t xml:space="preserve">
PC+Monitor</t>
        </r>
      </text>
    </comment>
    <comment ref="AB119" authorId="0">
      <text>
        <r>
          <rPr>
            <b/>
            <sz val="9"/>
            <color indexed="81"/>
            <rFont val="Tahoma"/>
            <family val="2"/>
          </rPr>
          <t>AsstManager.IT-Ashok Shetty:</t>
        </r>
        <r>
          <rPr>
            <sz val="9"/>
            <color indexed="81"/>
            <rFont val="Tahoma"/>
            <family val="2"/>
          </rPr>
          <t xml:space="preserve">
PC+Monitor</t>
        </r>
      </text>
    </comment>
    <comment ref="AB120" authorId="0">
      <text>
        <r>
          <rPr>
            <b/>
            <sz val="9"/>
            <color indexed="81"/>
            <rFont val="Tahoma"/>
            <family val="2"/>
          </rPr>
          <t>AsstManager.IT-Ashok Shetty:</t>
        </r>
        <r>
          <rPr>
            <sz val="9"/>
            <color indexed="81"/>
            <rFont val="Tahoma"/>
            <family val="2"/>
          </rPr>
          <t xml:space="preserve">
PC+Monitor</t>
        </r>
      </text>
    </comment>
    <comment ref="AB130" authorId="0">
      <text>
        <r>
          <rPr>
            <b/>
            <sz val="9"/>
            <color indexed="81"/>
            <rFont val="Tahoma"/>
            <family val="2"/>
          </rPr>
          <t>AsstManager.IT-Ashok Shetty:</t>
        </r>
        <r>
          <rPr>
            <sz val="9"/>
            <color indexed="81"/>
            <rFont val="Tahoma"/>
            <family val="2"/>
          </rPr>
          <t xml:space="preserve">
Mini PC+55" Screen</t>
        </r>
      </text>
    </comment>
    <comment ref="AB190" authorId="0">
      <text>
        <r>
          <rPr>
            <b/>
            <sz val="9"/>
            <color indexed="81"/>
            <rFont val="Tahoma"/>
            <family val="2"/>
          </rPr>
          <t>AsstManager.IT-Ashok Shetty:</t>
        </r>
        <r>
          <rPr>
            <sz val="9"/>
            <color indexed="81"/>
            <rFont val="Tahoma"/>
            <family val="2"/>
          </rPr>
          <t xml:space="preserve">
PC+Monitor</t>
        </r>
      </text>
    </comment>
  </commentList>
</comments>
</file>

<file path=xl/comments3.xml><?xml version="1.0" encoding="utf-8"?>
<comments xmlns="http://schemas.openxmlformats.org/spreadsheetml/2006/main">
  <authors>
    <author>AsstManager.IT-Ashok Shetty</author>
  </authors>
  <commentList>
    <comment ref="I7" authorId="0">
      <text>
        <r>
          <rPr>
            <b/>
            <sz val="9"/>
            <color indexed="81"/>
            <rFont val="Tahoma"/>
            <family val="2"/>
          </rPr>
          <t>AsstManager.IT-Ashok Shetty:</t>
        </r>
        <r>
          <rPr>
            <sz val="9"/>
            <color indexed="81"/>
            <rFont val="Tahoma"/>
            <family val="2"/>
          </rPr>
          <t xml:space="preserve">
1) Motherboard repaired and Power supply replaced on 7th Aug 2020 @ 3450 +GST by BVM</t>
        </r>
      </text>
    </comment>
  </commentList>
</comments>
</file>

<file path=xl/sharedStrings.xml><?xml version="1.0" encoding="utf-8"?>
<sst xmlns="http://schemas.openxmlformats.org/spreadsheetml/2006/main" count="13535" uniqueCount="2097">
  <si>
    <t>SR. NO.</t>
  </si>
  <si>
    <t>CPU</t>
  </si>
  <si>
    <t>RAM</t>
  </si>
  <si>
    <t>HDD</t>
  </si>
  <si>
    <t>MAKE/MODEL</t>
  </si>
  <si>
    <t>HCL</t>
  </si>
  <si>
    <t>YES</t>
  </si>
  <si>
    <t>DELL</t>
  </si>
  <si>
    <t>COREI3@3.30 GHZ</t>
  </si>
  <si>
    <t>4 GB</t>
  </si>
  <si>
    <t>500 GB</t>
  </si>
  <si>
    <t>2 GB</t>
  </si>
  <si>
    <t>VICE-PRINCIPAL CABIN</t>
  </si>
  <si>
    <t>4.00 GB</t>
  </si>
  <si>
    <t>TEACHER</t>
  </si>
  <si>
    <t>PROCESSOR</t>
  </si>
  <si>
    <t>OS</t>
  </si>
  <si>
    <t>WIN 7 ENT</t>
  </si>
  <si>
    <t>DELL D06D</t>
  </si>
  <si>
    <t>COREI3@3.30GHZ</t>
  </si>
  <si>
    <t>DELL/INSPIRON 620'S</t>
  </si>
  <si>
    <t xml:space="preserve">AUDITOR </t>
  </si>
  <si>
    <t>LIBRARY</t>
  </si>
  <si>
    <t>MS.VANDANA MAM</t>
  </si>
  <si>
    <t>STUDENT</t>
  </si>
  <si>
    <t>NAAC PC</t>
  </si>
  <si>
    <t>DELL/INSPIRON 3647</t>
  </si>
  <si>
    <t>COREI3@3.50GHZ</t>
  </si>
  <si>
    <t>2 TB</t>
  </si>
  <si>
    <t>WIN 8.1 PRO</t>
  </si>
  <si>
    <t>SERVICE TAG/SN</t>
  </si>
  <si>
    <t>DELL/VOSTRO 1440</t>
  </si>
  <si>
    <t>COREI3@2.53GHZ</t>
  </si>
  <si>
    <t>6HSFNR1</t>
  </si>
  <si>
    <t xml:space="preserve">JUNIOR/DEGREE COLLEGE </t>
  </si>
  <si>
    <t>LENOVO/G500 (20236)</t>
  </si>
  <si>
    <t>COREI3@2.40GHZ</t>
  </si>
  <si>
    <t>CB24852238</t>
  </si>
  <si>
    <t>CB24852701</t>
  </si>
  <si>
    <t>DELL/VOSTRO 2520</t>
  </si>
  <si>
    <t>CORE I5@2.60GHZ</t>
  </si>
  <si>
    <t>WIN 8 ENT</t>
  </si>
  <si>
    <t>5Z57T02</t>
  </si>
  <si>
    <t>B.SC IT (AJAY SHUKLA SIR))</t>
  </si>
  <si>
    <t>BAF/BBI (SANDESH SIR)</t>
  </si>
  <si>
    <t>6Z57T02</t>
  </si>
  <si>
    <t>H897T02</t>
  </si>
  <si>
    <t>CY57T02</t>
  </si>
  <si>
    <t>4Y57T02</t>
  </si>
  <si>
    <t>BMS (NIDHI MAM)</t>
  </si>
  <si>
    <t>DB97T02</t>
  </si>
  <si>
    <t>9067T02</t>
  </si>
  <si>
    <t>BMM (KALPANA MAM)</t>
  </si>
  <si>
    <t>3897T02</t>
  </si>
  <si>
    <t>8B97T02</t>
  </si>
  <si>
    <t>CATRIDGE DETAILS</t>
  </si>
  <si>
    <t>HP LASERJET CP1025 COLOR</t>
  </si>
  <si>
    <t>HP LASERJET P1108 B/W</t>
  </si>
  <si>
    <t>88 A TONER (BLACK)</t>
  </si>
  <si>
    <t>HP LASERJET P1007 B/W</t>
  </si>
  <si>
    <t>HP LASERJET P1008 (B/W)</t>
  </si>
  <si>
    <t>HP DESKJET 2000</t>
  </si>
  <si>
    <t xml:space="preserve">802 CARTRIDGE (BLACK  &amp; COLOR) </t>
  </si>
  <si>
    <t>HP LASERJET PRO MFP M126NW</t>
  </si>
  <si>
    <t>HP LASERJET 1018</t>
  </si>
  <si>
    <t xml:space="preserve"> HP LASERJET M1213NFMFP</t>
  </si>
  <si>
    <t>VICE-PRINCIPAL CABIN/PRATIBHA</t>
  </si>
  <si>
    <t>IT-LAB</t>
  </si>
  <si>
    <t>ROOM NO.</t>
  </si>
  <si>
    <t>Ground</t>
  </si>
  <si>
    <t>FLOOR</t>
  </si>
  <si>
    <t>Admin</t>
  </si>
  <si>
    <t>Counselling Center</t>
  </si>
  <si>
    <t>Staff Room</t>
  </si>
  <si>
    <t>Chemistry Lab</t>
  </si>
  <si>
    <t>Biology Lab</t>
  </si>
  <si>
    <t>Examination Room</t>
  </si>
  <si>
    <t>Electronics Lab</t>
  </si>
  <si>
    <t>5th</t>
  </si>
  <si>
    <t>8th</t>
  </si>
  <si>
    <t>6th</t>
  </si>
  <si>
    <t>7th</t>
  </si>
  <si>
    <t>2nd</t>
  </si>
  <si>
    <t>Type</t>
  </si>
  <si>
    <t>Desktop</t>
  </si>
  <si>
    <t>Department</t>
  </si>
  <si>
    <t>Na</t>
  </si>
  <si>
    <t>User name</t>
  </si>
  <si>
    <t>Board</t>
  </si>
  <si>
    <t>User Name</t>
  </si>
  <si>
    <t>Derpartment</t>
  </si>
  <si>
    <t>Floor</t>
  </si>
  <si>
    <t>Account</t>
  </si>
  <si>
    <t>Vice Principal</t>
  </si>
  <si>
    <t>Multi user</t>
  </si>
  <si>
    <t>IT Lab</t>
  </si>
  <si>
    <t>EXAMINATION ROOM</t>
  </si>
  <si>
    <t>LIJI</t>
  </si>
  <si>
    <t>PRATIBHA</t>
  </si>
  <si>
    <t>SMITHA</t>
  </si>
  <si>
    <t>NAAC</t>
  </si>
  <si>
    <t>NA</t>
  </si>
  <si>
    <t>Warranty</t>
  </si>
  <si>
    <t>Lab 502</t>
  </si>
  <si>
    <t>MSC IT Lab</t>
  </si>
  <si>
    <t>CoreI7</t>
  </si>
  <si>
    <t>8GB</t>
  </si>
  <si>
    <t>500GB</t>
  </si>
  <si>
    <t>Click Here</t>
  </si>
  <si>
    <t>Back</t>
  </si>
  <si>
    <t>INVENTORY OF PRINTERS</t>
  </si>
  <si>
    <t>Qty</t>
  </si>
  <si>
    <t>Yes</t>
  </si>
  <si>
    <t>School Identification</t>
  </si>
  <si>
    <t>Lab 501</t>
  </si>
  <si>
    <t>Degree</t>
  </si>
  <si>
    <t>HP 260-025IL</t>
  </si>
  <si>
    <t>Core I 5(6th GEN)</t>
  </si>
  <si>
    <t>Vendor</t>
  </si>
  <si>
    <t>Expert Infotech</t>
  </si>
  <si>
    <t>Staff room</t>
  </si>
  <si>
    <t>BSc IT lab</t>
  </si>
  <si>
    <t>Windows 10</t>
  </si>
  <si>
    <t>4GB</t>
  </si>
  <si>
    <t>1TB</t>
  </si>
  <si>
    <t>HP</t>
  </si>
  <si>
    <t>Conference Room</t>
  </si>
  <si>
    <t>PT</t>
  </si>
  <si>
    <t>Library</t>
  </si>
  <si>
    <t>Action</t>
  </si>
  <si>
    <t>Retain</t>
  </si>
  <si>
    <t>CNC6230F9o</t>
  </si>
  <si>
    <t>CNC6230FGO</t>
  </si>
  <si>
    <t>CNC6230GYO</t>
  </si>
  <si>
    <t>CNC6230GZ1</t>
  </si>
  <si>
    <t>CNC823QF77</t>
  </si>
  <si>
    <t>CNV61907ML</t>
  </si>
  <si>
    <t>CNC6230GYN</t>
  </si>
  <si>
    <t>CNV61907BY</t>
  </si>
  <si>
    <t>CNC6230GZF</t>
  </si>
  <si>
    <t>CNC6230H03</t>
  </si>
  <si>
    <t>Comments</t>
  </si>
  <si>
    <t>Not assign</t>
  </si>
  <si>
    <t>Nidhi  Chanddrkar</t>
  </si>
  <si>
    <t xml:space="preserve">Kalpana Rai </t>
  </si>
  <si>
    <t>HP 15AC028TX</t>
  </si>
  <si>
    <t xml:space="preserve">HP 240 G4 N3S58PT#AC </t>
  </si>
  <si>
    <t>i7 2.4Ghz</t>
  </si>
  <si>
    <t>i3 2.0GHZ</t>
  </si>
  <si>
    <t>8GB DDR3</t>
  </si>
  <si>
    <t>Windows10 Pro (64 bit OEM)</t>
  </si>
  <si>
    <t>CND5209VXZ</t>
  </si>
  <si>
    <t>5CG60769NN</t>
  </si>
  <si>
    <t>5CG6076N02</t>
  </si>
  <si>
    <t>BS/SMS/LAPTOP-065</t>
  </si>
  <si>
    <t>BS/SMS/LAPTOP-066</t>
  </si>
  <si>
    <t>BS/SMS/LAPTOP-063</t>
  </si>
  <si>
    <t>BS/SMS/LAPTOP-064</t>
  </si>
  <si>
    <t>Multi user/Jr.College</t>
  </si>
  <si>
    <t>DELLVostro 3559</t>
  </si>
  <si>
    <t>i5 2.4Ghz</t>
  </si>
  <si>
    <t>BS/SMS/LAPTOP-068</t>
  </si>
  <si>
    <t>BS/SMS/LAPTOP-069</t>
  </si>
  <si>
    <t>BS/SMS/LAPTOP-070</t>
  </si>
  <si>
    <t>BS/SMS/LAPTOP-071</t>
  </si>
  <si>
    <t>BS/SMS/LAPTOP-072</t>
  </si>
  <si>
    <t>BS/SMS/LAPTOP-073</t>
  </si>
  <si>
    <t>FNXOLC2</t>
  </si>
  <si>
    <t>JD50LC2</t>
  </si>
  <si>
    <t>2KW3LC2</t>
  </si>
  <si>
    <t>4ZV6LC2</t>
  </si>
  <si>
    <t>3BP6LC2</t>
  </si>
  <si>
    <t>Teacher</t>
  </si>
  <si>
    <t>Admin office</t>
  </si>
  <si>
    <t>Msc_IT Lab</t>
  </si>
  <si>
    <t>HP laserjet Pro MFP M126NW</t>
  </si>
  <si>
    <t>CNB6J5B938</t>
  </si>
  <si>
    <t>CNB6J5B907</t>
  </si>
  <si>
    <t>CNB6J8HQR4</t>
  </si>
  <si>
    <t>AV Room</t>
  </si>
  <si>
    <t>HPE 1920 48G POE</t>
  </si>
  <si>
    <t>CN64GP826Z</t>
  </si>
  <si>
    <t>All</t>
  </si>
  <si>
    <t>Escan Server</t>
  </si>
  <si>
    <t>For Details</t>
  </si>
  <si>
    <t>6TH</t>
  </si>
  <si>
    <t>8TH</t>
  </si>
  <si>
    <t>Verified</t>
  </si>
  <si>
    <t>Verification</t>
  </si>
  <si>
    <t>MAC Address</t>
  </si>
  <si>
    <t>E0-DB-55-C8-01-B3</t>
  </si>
  <si>
    <t>E0-DB-55-C8-04-C4</t>
  </si>
  <si>
    <t>E0-DB-55-C6-A4-C1</t>
  </si>
  <si>
    <t>E0-DB-55-C6-A0-A4</t>
  </si>
  <si>
    <t>HP 240 G4 N3S58PT#ACJ</t>
  </si>
  <si>
    <t>FC-3F-DB-FF-4B-E6</t>
  </si>
  <si>
    <t>Tushar Sambare</t>
  </si>
  <si>
    <t>48-0F-CF-DE-2D-FA</t>
  </si>
  <si>
    <t>Signed</t>
  </si>
  <si>
    <t>E0-DB-55-C8-01-BD</t>
  </si>
  <si>
    <t>B.SC IT (Sheatal Khanore)</t>
  </si>
  <si>
    <t>BS/SMS/LAPTOP-012</t>
  </si>
  <si>
    <t>BS/SMS/LAPTOP-041</t>
  </si>
  <si>
    <t>BS/SMS/LAPTOP-042</t>
  </si>
  <si>
    <t>Jaspreet Kaur</t>
  </si>
  <si>
    <t>B.COM (Jaspreet)</t>
  </si>
  <si>
    <t>Tushar</t>
  </si>
  <si>
    <t>Pratibha Gadagalli</t>
  </si>
  <si>
    <t>28-F1-DE-1F-EA-3A</t>
  </si>
  <si>
    <t>BS/SMS/LAPTOP-045</t>
  </si>
  <si>
    <t>BS/SMS/LAPTOP-046</t>
  </si>
  <si>
    <t>Pending</t>
  </si>
  <si>
    <t>BS/SMS/LAPTOP-053</t>
  </si>
  <si>
    <t>E0-DB-55-C8-0D-4F</t>
  </si>
  <si>
    <t>BS/SMS/LAPTOP-054</t>
  </si>
  <si>
    <t>E0-DB-55-C6-A4-8E</t>
  </si>
  <si>
    <t>5CG6081754</t>
  </si>
  <si>
    <t>70-5A-0F-87-76-69</t>
  </si>
  <si>
    <t>BS/SMS/LAPTOP-044</t>
  </si>
  <si>
    <t>BS/SMS/LAPTOP-040</t>
  </si>
  <si>
    <t>E0-DB-55-C8-02-B2</t>
  </si>
  <si>
    <t>EQ-DB-55-C6-A4-7D</t>
  </si>
  <si>
    <t>Sandesha</t>
  </si>
  <si>
    <t>28-F1-OE-1F-E5-4D</t>
  </si>
  <si>
    <t>28-F1-OE-1F-EA-12</t>
  </si>
  <si>
    <t>28-F1-OE-1F-EA-B9</t>
  </si>
  <si>
    <t>28-F1-OE-1F-E9-98</t>
  </si>
  <si>
    <t>28-F1-OE-1F-ES-4C</t>
  </si>
  <si>
    <t>Sign Status</t>
  </si>
  <si>
    <t>Signed Name</t>
  </si>
  <si>
    <t xml:space="preserve">MS.LIJI </t>
  </si>
  <si>
    <t>Invoice Number</t>
  </si>
  <si>
    <t>Invoice date</t>
  </si>
  <si>
    <t>Price</t>
  </si>
  <si>
    <t>Exam Room</t>
  </si>
  <si>
    <t>IT Dept</t>
  </si>
  <si>
    <t>8GB DDR4</t>
  </si>
  <si>
    <t>Windows10 Pro (64 bit Preloaded</t>
  </si>
  <si>
    <t>Liji Santosh</t>
  </si>
  <si>
    <t>Veena Ghole</t>
  </si>
  <si>
    <t>Make</t>
  </si>
  <si>
    <t>Model Number</t>
  </si>
  <si>
    <t>LENOVO</t>
  </si>
  <si>
    <t>HP 280 G2 MT(1AL28PA#ACJ)</t>
  </si>
  <si>
    <t>SGH725TCT5</t>
  </si>
  <si>
    <t>Intel Core i5-6500 Processor,3.20Ghz</t>
  </si>
  <si>
    <t>4GB DDR4</t>
  </si>
  <si>
    <t>Windows10 Preloaded</t>
  </si>
  <si>
    <t>VE94-60006</t>
  </si>
  <si>
    <t>398 &amp; 402</t>
  </si>
  <si>
    <t>18/07/2017 &amp; 19/08/2017</t>
  </si>
  <si>
    <t>HP 280 G3 MT(TPC-FIO6-MT)</t>
  </si>
  <si>
    <t>INA729WGDY</t>
  </si>
  <si>
    <t>Intel Core i5-7500 Processor,3.40Ghz</t>
  </si>
  <si>
    <t>INA729WGFS</t>
  </si>
  <si>
    <t>INA729WGD8</t>
  </si>
  <si>
    <t>INA729WGDF</t>
  </si>
  <si>
    <t>INA729WGFL</t>
  </si>
  <si>
    <t>INA729WGFZ</t>
  </si>
  <si>
    <t>INA729WGDB</t>
  </si>
  <si>
    <t>INA729WGDR</t>
  </si>
  <si>
    <t>INA729WGFB</t>
  </si>
  <si>
    <t>INA729WGDH</t>
  </si>
  <si>
    <t>INA729WGDT</t>
  </si>
  <si>
    <t>INA729WGFJ</t>
  </si>
  <si>
    <t>INA729WGDL</t>
  </si>
  <si>
    <t>INA729WGDM</t>
  </si>
  <si>
    <t>INA729WGF4</t>
  </si>
  <si>
    <t>INA729WGFD</t>
  </si>
  <si>
    <t>INA72WGDQ</t>
  </si>
  <si>
    <t>INA72WGFX</t>
  </si>
  <si>
    <t>INA729WGDJ</t>
  </si>
  <si>
    <t>INA729WGF2</t>
  </si>
  <si>
    <t>INA729WGDD</t>
  </si>
  <si>
    <t>INA729WGD9</t>
  </si>
  <si>
    <t>INA729WGF7</t>
  </si>
  <si>
    <t>INA729WGFQ</t>
  </si>
  <si>
    <t>INA729WGFM</t>
  </si>
  <si>
    <t>INA729WGFK</t>
  </si>
  <si>
    <t>INA729WGFG</t>
  </si>
  <si>
    <t>INA729WGFR</t>
  </si>
  <si>
    <t>INA729WGDC</t>
  </si>
  <si>
    <t>INA729WGF5</t>
  </si>
  <si>
    <t>INA729WGFY</t>
  </si>
  <si>
    <t>INA729WGF8</t>
  </si>
  <si>
    <t>INA729WGDX</t>
  </si>
  <si>
    <t>INA729WGDN</t>
  </si>
  <si>
    <t>INA729WGF3</t>
  </si>
  <si>
    <t>INA729WGDW</t>
  </si>
  <si>
    <t>INA729WGDG</t>
  </si>
  <si>
    <t>INA729WGFW</t>
  </si>
  <si>
    <t>INA729WGDV</t>
  </si>
  <si>
    <t>INA729WGF6</t>
  </si>
  <si>
    <t>INA729WGF9</t>
  </si>
  <si>
    <t>INA729WGFH</t>
  </si>
  <si>
    <t>INA729WGFT</t>
  </si>
  <si>
    <t>INA729WGDK</t>
  </si>
  <si>
    <t>INA729WGFN</t>
  </si>
  <si>
    <t>INA729WGDS</t>
  </si>
  <si>
    <t>INA729WGFP</t>
  </si>
  <si>
    <t>INA729WGDP</t>
  </si>
  <si>
    <t>INA729WGFF</t>
  </si>
  <si>
    <t>343 &amp;346</t>
  </si>
  <si>
    <t>02/08/2017 &amp; 04/08/2017</t>
  </si>
  <si>
    <t>NewI T LAB</t>
  </si>
  <si>
    <t>Purchase Vendor</t>
  </si>
  <si>
    <t>Microgrow Computer Service</t>
  </si>
  <si>
    <t>MUM/13-14/645</t>
  </si>
  <si>
    <t>16/09/2013</t>
  </si>
  <si>
    <t>Integrated Computers</t>
  </si>
  <si>
    <t>IC/16-17/1249</t>
  </si>
  <si>
    <t>29/09/2016</t>
  </si>
  <si>
    <t xml:space="preserve">Model Number </t>
  </si>
  <si>
    <t>Dept</t>
  </si>
  <si>
    <t>MS.ROHINI PT</t>
  </si>
  <si>
    <t>LAB</t>
  </si>
  <si>
    <t>Sr.No</t>
  </si>
  <si>
    <t>Serial Number</t>
  </si>
  <si>
    <t>Configuration</t>
  </si>
  <si>
    <t>Invoice Date</t>
  </si>
  <si>
    <t>Junior College</t>
  </si>
  <si>
    <t>Data Center</t>
  </si>
  <si>
    <t>Physics Lab</t>
  </si>
  <si>
    <t>HP 280 G2 SFF</t>
  </si>
  <si>
    <t>4CE7243PH0</t>
  </si>
  <si>
    <t>4CE7243PJC</t>
  </si>
  <si>
    <t>4CE7243PDH</t>
  </si>
  <si>
    <t>4CE7243P88</t>
  </si>
  <si>
    <t>4CE7243PH6</t>
  </si>
  <si>
    <t>Intel CoreI5 6500 Processor</t>
  </si>
  <si>
    <t>16GB DDR4</t>
  </si>
  <si>
    <t>Dilip Khemani</t>
  </si>
  <si>
    <t>Degree college</t>
  </si>
  <si>
    <t>Sridhara Shetty</t>
  </si>
  <si>
    <t>Windows Key</t>
  </si>
  <si>
    <t>Stock</t>
  </si>
  <si>
    <t>MS.HARINAKSHI SHETTY</t>
  </si>
  <si>
    <t>MS.SEEMA Kadam</t>
  </si>
  <si>
    <t>expert Infotech</t>
  </si>
  <si>
    <t>CNV619073N</t>
  </si>
  <si>
    <t>CNV61907CX</t>
  </si>
  <si>
    <t>CNV619077Y</t>
  </si>
  <si>
    <t>CNV61907BH</t>
  </si>
  <si>
    <t>CNV61906XX</t>
  </si>
  <si>
    <t>CNV61907KV</t>
  </si>
  <si>
    <t>CNV619077X</t>
  </si>
  <si>
    <t>CNV61906XL</t>
  </si>
  <si>
    <t>CNV6210R1T</t>
  </si>
  <si>
    <t>CNV6190796</t>
  </si>
  <si>
    <t>CNV6190702</t>
  </si>
  <si>
    <t>CNV619079Z</t>
  </si>
  <si>
    <t>CNV61907BC</t>
  </si>
  <si>
    <t>CNV6190783</t>
  </si>
  <si>
    <t>CNC6230H05</t>
  </si>
  <si>
    <t>CNC62206H5</t>
  </si>
  <si>
    <t>CNV61907GT</t>
  </si>
  <si>
    <t>HP 19K</t>
  </si>
  <si>
    <t>3CQ72603MN</t>
  </si>
  <si>
    <t>V5E94-60006</t>
  </si>
  <si>
    <t>3CQ722105N</t>
  </si>
  <si>
    <t>3CQ7221069</t>
  </si>
  <si>
    <t>3CQ7221081</t>
  </si>
  <si>
    <t>3CQ722105V</t>
  </si>
  <si>
    <t>3CQ7221068</t>
  </si>
  <si>
    <t>3CQ722100D</t>
  </si>
  <si>
    <t>3CQ722107T</t>
  </si>
  <si>
    <t>3CQ722106G</t>
  </si>
  <si>
    <t>3CQ7221086H</t>
  </si>
  <si>
    <t>3CQ722105Z</t>
  </si>
  <si>
    <t>3CQ7192GF3</t>
  </si>
  <si>
    <t>3CQ7220ZIV</t>
  </si>
  <si>
    <t>3CQ7221087</t>
  </si>
  <si>
    <t>3CQ722107P</t>
  </si>
  <si>
    <t>3CQ722106B</t>
  </si>
  <si>
    <t>3CQ7221064</t>
  </si>
  <si>
    <t>3CQ7070H4D</t>
  </si>
  <si>
    <t>3CQ722105R</t>
  </si>
  <si>
    <t>3CQ72210Z33</t>
  </si>
  <si>
    <t>3CQ722106F</t>
  </si>
  <si>
    <t>3CQ722101S</t>
  </si>
  <si>
    <t>3CQ722105Y</t>
  </si>
  <si>
    <t>3CQ722106C</t>
  </si>
  <si>
    <t>3CQ7220ZN1</t>
  </si>
  <si>
    <t>3CQ7220Z08</t>
  </si>
  <si>
    <t>3CQ722107Z</t>
  </si>
  <si>
    <t>3CQ722107X</t>
  </si>
  <si>
    <t>3CQ7220Z02</t>
  </si>
  <si>
    <t>3CQ6381P6S</t>
  </si>
  <si>
    <t>3CQ7221067</t>
  </si>
  <si>
    <t>3CQ722107V</t>
  </si>
  <si>
    <t>3CQ7220Z0L</t>
  </si>
  <si>
    <t>3CQ7221066</t>
  </si>
  <si>
    <t>3CQ722107W</t>
  </si>
  <si>
    <t>3CQ7220ZZ9</t>
  </si>
  <si>
    <t>3CQ7221065</t>
  </si>
  <si>
    <t>3CQ7220Z0F</t>
  </si>
  <si>
    <t>3CQ722105Q</t>
  </si>
  <si>
    <t>3CQ722105P</t>
  </si>
  <si>
    <t>3CQ7220Z01</t>
  </si>
  <si>
    <t>3CQ7221080</t>
  </si>
  <si>
    <t>3CQ7220FL6</t>
  </si>
  <si>
    <t>3CQ722107R</t>
  </si>
  <si>
    <t>3CQ7221063</t>
  </si>
  <si>
    <t>3CQ7221062</t>
  </si>
  <si>
    <t>3CQ722106K</t>
  </si>
  <si>
    <t>3CQ7220Z05</t>
  </si>
  <si>
    <t>3CQ7221061</t>
  </si>
  <si>
    <t>3CQ722105X</t>
  </si>
  <si>
    <t>3CQ722107Y</t>
  </si>
  <si>
    <t>3CQ722107S</t>
  </si>
  <si>
    <t>3CQ722105T</t>
  </si>
  <si>
    <t>3CQ7220Z06</t>
  </si>
  <si>
    <t>HP V191(18.5TFT )</t>
  </si>
  <si>
    <t>3CQ7371KWQ</t>
  </si>
  <si>
    <t>3CQ7371KRX</t>
  </si>
  <si>
    <t>3CQ7371LWW</t>
  </si>
  <si>
    <t xml:space="preserve"> 3CQ7371K5V</t>
  </si>
  <si>
    <t>3CQ7371K59</t>
  </si>
  <si>
    <t>Splendo Stick PC</t>
  </si>
  <si>
    <t>I Ball</t>
  </si>
  <si>
    <t xml:space="preserve">I ballSplendo </t>
  </si>
  <si>
    <r>
      <rPr>
        <sz val="11"/>
        <color rgb="FFFF0000"/>
        <rFont val="Calibri"/>
        <family val="2"/>
        <scheme val="minor"/>
      </rPr>
      <t>INIBI5072800220</t>
    </r>
    <r>
      <rPr>
        <sz val="11"/>
        <color theme="1"/>
        <rFont val="Calibri"/>
        <family val="2"/>
        <scheme val="minor"/>
      </rPr>
      <t>/1500407003619</t>
    </r>
  </si>
  <si>
    <t>Atom Quad Core Processor</t>
  </si>
  <si>
    <t>2GB DDR3</t>
  </si>
  <si>
    <t>32 GB</t>
  </si>
  <si>
    <t>0A7QPCJ900304</t>
  </si>
  <si>
    <t>Windows 8.1Preloaded</t>
  </si>
  <si>
    <t>Preloaded</t>
  </si>
  <si>
    <t>V72VC-R32YM-868XY-WM99D-3MYV3</t>
  </si>
  <si>
    <t>N7FC3-P7HJD-9THTW-MVBK6-Y98XC</t>
  </si>
  <si>
    <t>6T7QV-PNCHB-WC7G4-JP2FQ-9D722</t>
  </si>
  <si>
    <t>W7NGY-P7J8M-7C2DG-BHMTP-7CFC2</t>
  </si>
  <si>
    <t xml:space="preserve">7NV3H-RHHT9-V49TR-DD92W-Q68QV </t>
  </si>
  <si>
    <t>IP Address</t>
  </si>
  <si>
    <t>DHCP</t>
  </si>
  <si>
    <t>INA729WGF0</t>
  </si>
  <si>
    <t>INA729WGF1(G1)</t>
  </si>
  <si>
    <t>INA729WGG0</t>
  </si>
  <si>
    <t>INA729WGDZ</t>
  </si>
  <si>
    <t>766&amp;754</t>
  </si>
  <si>
    <t>0A7QPCJ900304(Samsung 55")</t>
  </si>
  <si>
    <t>College</t>
  </si>
  <si>
    <t>Integarated Computers</t>
  </si>
  <si>
    <t>One year</t>
  </si>
  <si>
    <t>Windows Paper Lic(20)</t>
  </si>
  <si>
    <t>Windows Paper Licence</t>
  </si>
  <si>
    <t>HKBG4-NCT4T-B9TXR-8JBMF-F6YP2</t>
  </si>
  <si>
    <t>NQHW9-7QBTH-BBJVD-V6CFR-R3KTP</t>
  </si>
  <si>
    <t>N8Q8M-HRRRW-DP2Y7-JCHGF-4X8XC</t>
  </si>
  <si>
    <t>BXN4P-VQ7B3-Y8P46-9QRC2-DDBP2</t>
  </si>
  <si>
    <t>N743W-P84YG-BMXJ7-J9QJY-FGDGP</t>
  </si>
  <si>
    <t>KNT2D-Q3BYH-BMDCH-D8FG8-33WXC</t>
  </si>
  <si>
    <t>7N36D-FDXF6-F7GF6-6GQGR-CR4C2</t>
  </si>
  <si>
    <t>BG2N3-6BG4D-D8P6F-R8HJX-C7JXC</t>
  </si>
  <si>
    <t>VDNMW-GGD97-7PCYW-GH2C3-YBH22</t>
  </si>
  <si>
    <t>C3NMQ-XH6V3-R8FK6-DWDT4-R3KTP</t>
  </si>
  <si>
    <t>9PKN3-X6J8K-4KBFV-XVWQ7-X766P</t>
  </si>
  <si>
    <t>KKK6B-WNJFG-YXK26-2BD73-YBH22</t>
  </si>
  <si>
    <t>N6JJ6-Q482P-3MK9G-H8F2G-GMT6P</t>
  </si>
  <si>
    <t>6YYNB-P772B-VMRJY-QVDBT-3V66P</t>
  </si>
  <si>
    <t>BH2NF-3R8QC-GQXW4-BWCC3-T6PKC</t>
  </si>
  <si>
    <t>NKCY4-8PXB8-9K4B2-QGDPX-H6DGP</t>
  </si>
  <si>
    <t>YWXD4-7N7XJ-R7WDF-PHFKP-TMT6P</t>
  </si>
  <si>
    <t>QN6W6-K9MC4-RG7QM-TVVDB-WHV22</t>
  </si>
  <si>
    <t>NKYXY-B6JJC-M3B3M-62V3C-D69TP</t>
  </si>
  <si>
    <t>NK2MY-H6MXQ-FPFH4-GY8BQ-T6PKC</t>
  </si>
  <si>
    <t>CBNG9-FRW8X-BQWG4-VMPW4-F6YP2</t>
  </si>
  <si>
    <t>XN4CM-6P494-MVV6C-KGGBH-4C2KC</t>
  </si>
  <si>
    <t>G2PNP-4HRQB-MXX24-GGDRD-8K8XC</t>
  </si>
  <si>
    <t>YH62X-YNM3H-3KYJX-34PX2-VFR9C</t>
  </si>
  <si>
    <t>RMDWD-JQNR3-2XQ8W-Q3JC9-4JRC2</t>
  </si>
  <si>
    <t>YNWQG-7TW7R-4YCD8-KP87X-H6DGP</t>
  </si>
  <si>
    <t>QYX3K-DJNH8-W2PHW-QTJJ7-X766P</t>
  </si>
  <si>
    <t>KG2JT-NPC7V-CP9Q2-6XHMB-PR4C2</t>
  </si>
  <si>
    <t>FN43D-GF8GW-Y639F-FP98T-GMT6P</t>
  </si>
  <si>
    <t>VNCWY-M688M-RWB9W-2R2DK-V22KC</t>
  </si>
  <si>
    <t>2CD2B-DGN32-K69DC-3CV3R-8B49C</t>
  </si>
  <si>
    <t>RYNPK-QY4DJ-WDRFC-D968M-MY49C</t>
  </si>
  <si>
    <t>24G9N-CBX83-XM9VW-9PJ77-QPFC2</t>
  </si>
  <si>
    <t>WMBJD-GN7KB-JTC68-R67FY-HT9TP</t>
  </si>
  <si>
    <t>CNPW2-QTG88-RVCTY-QJYQH-CYT6P</t>
  </si>
  <si>
    <t>YK69M-MNFY6-RP8WD-2PJDQ-RJRC2</t>
  </si>
  <si>
    <t>VW4NW-MVQXB-D2MRX-T6TBD-DV66P</t>
  </si>
  <si>
    <t>NQY88-9G2P2-B3CXR-TMCJW-82QGP</t>
  </si>
  <si>
    <t>2XBPR-7NT86-7X4CY-X69YK-H6DGP</t>
  </si>
  <si>
    <t>QYNWY-MB72X-BDXGV-D79CC-BTDGP</t>
  </si>
  <si>
    <t>TRNJR-K6BJY-V8G8Y-H96PG-9KXTP</t>
  </si>
  <si>
    <t>YV482-NGTCW-4HFFG-WHXHC-VFR9C</t>
  </si>
  <si>
    <t>92CWN-4TK4F-VGC9T-M6XMB-X4R9C</t>
  </si>
  <si>
    <t>T4Y6Q-T6NQK-74GX4-8K2KR-3DBP2</t>
  </si>
  <si>
    <t>N79CF-DCHBV-F6DFT-DJM2J-4VV22</t>
  </si>
  <si>
    <t>3HBKX-MNFKQ-WP6KV-QT4HT-683GP</t>
  </si>
  <si>
    <t>HR7HH-3NDYW-2BPF7-272CT-MKMP2</t>
  </si>
  <si>
    <t>PTNW6-WTQ96-D4V43-W8R4K-T83GP</t>
  </si>
  <si>
    <t>39HVM-NC34K-DX86D-XPXXB-YWRC2</t>
  </si>
  <si>
    <t>FNKCT-BRRTK-MHJ3P-QTRG9-KQBP2</t>
  </si>
  <si>
    <t>NKVVJ-GP36F-29F6R-XCYMV-46YP2</t>
  </si>
  <si>
    <t>J9FJW-NY434-CGB6Q-44DKR-W8F9C</t>
  </si>
  <si>
    <t>NY6QF-7RCVP-74H37-G2QJF-MWRC2</t>
  </si>
  <si>
    <t>X6NYM-KGKJT-9DX24-F9DWK-Y7V22</t>
  </si>
  <si>
    <t>PRW28-PVNH7-7TBBY-QKW7W-9TPKC</t>
  </si>
  <si>
    <t>CNV61907DB</t>
  </si>
  <si>
    <t>CNV6210R1Q</t>
  </si>
  <si>
    <t>Windows 10 Pro</t>
  </si>
  <si>
    <t>expecting</t>
  </si>
  <si>
    <t>325/2016-17/XCOM</t>
  </si>
  <si>
    <t>IOX/16-17/1765</t>
  </si>
  <si>
    <t>Xcel Office India Equipment I Pvt Ltd</t>
  </si>
  <si>
    <t>CN3WP-R728G-RH8F-D7VBQ-2WF9C</t>
  </si>
  <si>
    <t>GBC48-3HNPM-86JTF-XY9HT-23722</t>
  </si>
  <si>
    <t>GPNDD-9M37Q-MYW4C-YF93X-RM49C</t>
  </si>
  <si>
    <t>3FCNR-G8FJY-37RHY-VCF44-JHV82</t>
  </si>
  <si>
    <t>96BCN-YV8W8-7YBDT-PWVM9-9HJ6C</t>
  </si>
  <si>
    <t>JNDR7-GJ4B6-W97G2-MK974-CR4J2</t>
  </si>
  <si>
    <t>FRYJC-NFPFV-RY73P-8W6FC-HH66R</t>
  </si>
  <si>
    <t>VND8M-YRRVP-JBP88-2KWFY-3GPKF</t>
  </si>
  <si>
    <t>TBNQT-XP463-TFMJ7-34V38-GVJXF</t>
  </si>
  <si>
    <t>CVDPQ-NP2FG-XRCP3-W4GKG-PDKTR</t>
  </si>
  <si>
    <t>IC/16-17/1254</t>
  </si>
  <si>
    <t>Price(Rs)</t>
  </si>
  <si>
    <t>Item</t>
  </si>
  <si>
    <t xml:space="preserve">Rack with 6kva UPS Mounted :
APW President Rack :
CYBER RACK 42 U,   Width : 600 x Dept 1000
</t>
  </si>
  <si>
    <t>117/2017-18/XCOM</t>
  </si>
  <si>
    <t>220/2017-12/XCOM</t>
  </si>
  <si>
    <t>12 U Rack with Standard Accessories</t>
  </si>
  <si>
    <t>Dlink 12 U rack with Standard Accessories</t>
  </si>
  <si>
    <t>218/2017-18/XCOM</t>
  </si>
  <si>
    <t>Place</t>
  </si>
  <si>
    <t>CCTV Rack</t>
  </si>
  <si>
    <t>6 U Rack with Standard Accessories(Upgraded 12U Rack)</t>
  </si>
  <si>
    <t>Data Rack</t>
  </si>
  <si>
    <t>Data Rack IT Lab</t>
  </si>
  <si>
    <t xml:space="preserve">15 Rack - Dlink (Wall Mount) with standard accessories </t>
  </si>
  <si>
    <t xml:space="preserve">7 U Rack - Dlink (Wall Mount) with standard accessories </t>
  </si>
  <si>
    <t>Data Rack M.Sc IT Lab</t>
  </si>
  <si>
    <t>12 U rack with Standard Accessories</t>
  </si>
  <si>
    <t>Data Rack Library</t>
  </si>
  <si>
    <t xml:space="preserve">8th </t>
  </si>
  <si>
    <t>Data Rack IT Lab(804)</t>
  </si>
  <si>
    <t>S.No</t>
  </si>
  <si>
    <t>Status</t>
  </si>
  <si>
    <t>Purpose</t>
  </si>
  <si>
    <t>Switch/Firewall Model</t>
  </si>
  <si>
    <t>Ports</t>
  </si>
  <si>
    <t>POE/Non POE</t>
  </si>
  <si>
    <t>Switch Serial Number</t>
  </si>
  <si>
    <t>Password</t>
  </si>
  <si>
    <t>Active</t>
  </si>
  <si>
    <t>Data</t>
  </si>
  <si>
    <t xml:space="preserve">HP 2530-24G </t>
  </si>
  <si>
    <t>HP 2530-24G Switch  Fully managed Layer 2 switches 24 Gigabit Ethernet ports ,PoE+ models for voice, video and wireless,WDRR, ACLs, IPv4/IPv6 host support</t>
  </si>
  <si>
    <t>NonPOE</t>
  </si>
  <si>
    <t>admin</t>
  </si>
  <si>
    <t>219/2017-18/XCOM</t>
  </si>
  <si>
    <t>7th Floor Data Rack</t>
  </si>
  <si>
    <t>480FCF90EF60</t>
  </si>
  <si>
    <t>CN57FP741LV</t>
  </si>
  <si>
    <t>IT Lab Rack</t>
  </si>
  <si>
    <t>BSc IT 15 U Rack</t>
  </si>
  <si>
    <t>9CD712BC760</t>
  </si>
  <si>
    <t>CN71FP72HQ</t>
  </si>
  <si>
    <t>9CDC712BD2A0</t>
  </si>
  <si>
    <t>CN71FP71SK</t>
  </si>
  <si>
    <t>9CDC712B9220</t>
  </si>
  <si>
    <t>CN71FP71KS</t>
  </si>
  <si>
    <t>9CDC712BF200</t>
  </si>
  <si>
    <t>CN71FP71LF</t>
  </si>
  <si>
    <t>BSc IT Small Rack</t>
  </si>
  <si>
    <t>480FCF93380</t>
  </si>
  <si>
    <t>CN57FP79NF</t>
  </si>
  <si>
    <t>MSc IT Lab</t>
  </si>
  <si>
    <t>480FCF93BF00</t>
  </si>
  <si>
    <t>CN57FP71JF</t>
  </si>
  <si>
    <t>NVR Rack</t>
  </si>
  <si>
    <t>9CDC712B2320</t>
  </si>
  <si>
    <t>CN71FP71XP</t>
  </si>
  <si>
    <t>B.Sc IT lab 15 U Rack</t>
  </si>
  <si>
    <t>9C712BE100</t>
  </si>
  <si>
    <t>CN71FP71TD</t>
  </si>
  <si>
    <t>9CD712BA600</t>
  </si>
  <si>
    <t>CN71FP7234</t>
  </si>
  <si>
    <t>B.Sc IT lab 12 U Rack</t>
  </si>
  <si>
    <t>E0071BA18020</t>
  </si>
  <si>
    <t>CN68FP753G</t>
  </si>
  <si>
    <t>9CDC712B6860</t>
  </si>
  <si>
    <t>CN71FP72H9</t>
  </si>
  <si>
    <t xml:space="preserve">9c dc 71 2b 0b a0 </t>
  </si>
  <si>
    <t>CN72FP7003</t>
  </si>
  <si>
    <t>8th Floor Data rack</t>
  </si>
  <si>
    <t>E0071BA1A020</t>
  </si>
  <si>
    <t>CN68FP7538</t>
  </si>
  <si>
    <t>941882BFDD40</t>
  </si>
  <si>
    <t>CN71FP71GJ</t>
  </si>
  <si>
    <t>Server Rack</t>
  </si>
  <si>
    <t xml:space="preserve">9c dc 71 2b e2 e0 </t>
  </si>
  <si>
    <t>CN71FP71HG</t>
  </si>
  <si>
    <t>Server Room Rack</t>
  </si>
  <si>
    <t>HP 5130-24G</t>
  </si>
  <si>
    <t>HPE 5130 24G SFP 4SFP+ EI Switch ,HP Core Switch 12 Fiber Port and 12 1G Ethernet Port ,Fixed 10GbE ports for high-speed stacking or uplinks, Support for multiple services,  Comprehensive security control policies, Diversified, quality of service (QoS) policies, Remote monitoring(RMONsFlow (RFC 3176), Multiple configuration files, IEEE 802.1AB Link Layer Discovery Protocol (LLDP Management VLAN</t>
  </si>
  <si>
    <t>D8-94-03-0A-61-92</t>
  </si>
  <si>
    <t>CN65GPW01Z</t>
  </si>
  <si>
    <t>MSc IT Lab(502)</t>
  </si>
  <si>
    <t>9CDC712BA0</t>
  </si>
  <si>
    <t>CN71FP72D1</t>
  </si>
  <si>
    <t>5th floor cctv Rack</t>
  </si>
  <si>
    <t>CCTV</t>
  </si>
  <si>
    <t xml:space="preserve">e0 07 1b 44 7a e0 </t>
  </si>
  <si>
    <t>CN68FP72MM</t>
  </si>
  <si>
    <t>HPE 1920-24G-PoE+ (370W) </t>
  </si>
  <si>
    <t>HP 1920-24G-PoE+ (370W) Switch - 24 Ports –  Manageable - 4 x Expansion Slots - 10/100/1000Base-T, 1000Base-X - 4 x SFP Slots - 3 Layer Supported - 1U High - Rack-mountable Lifetime Limited Warranty from HP</t>
  </si>
  <si>
    <t>POE</t>
  </si>
  <si>
    <t>40b9-3c6a-8fb4</t>
  </si>
  <si>
    <t>CN72GP62FF</t>
  </si>
  <si>
    <t>220/2017-18/XCOM</t>
  </si>
  <si>
    <t>7th floor cctv Rack</t>
  </si>
  <si>
    <t>40b9-3c28-ce28</t>
  </si>
  <si>
    <r>
      <rPr>
        <sz val="11"/>
        <color rgb="FFFF0000"/>
        <rFont val="Calibri"/>
        <family val="2"/>
        <scheme val="minor"/>
      </rPr>
      <t>CN72GP62VF/ CN68GP61PM/</t>
    </r>
    <r>
      <rPr>
        <sz val="11"/>
        <color theme="1"/>
        <rFont val="Calibri"/>
        <family val="2"/>
        <scheme val="minor"/>
      </rPr>
      <t>CN71GP61K5</t>
    </r>
  </si>
  <si>
    <t>6th floor cctv Rack</t>
  </si>
  <si>
    <t>2c23-3ad3-ffce</t>
  </si>
  <si>
    <t>CN5BGP62Z9</t>
  </si>
  <si>
    <t>d894-03c8-40ae</t>
  </si>
  <si>
    <r>
      <t>CN5BGP62ZH / CN71GP61WB/</t>
    </r>
    <r>
      <rPr>
        <sz val="11"/>
        <rFont val="Calibri"/>
        <family val="2"/>
        <scheme val="minor"/>
      </rPr>
      <t>CN6AGP61J4</t>
    </r>
  </si>
  <si>
    <t>222/2017-18/XCOM</t>
  </si>
  <si>
    <t>Firewall</t>
  </si>
  <si>
    <t>$Ws@12#</t>
  </si>
  <si>
    <t>HP 1810 24G</t>
  </si>
  <si>
    <t>hp1810-24G with 2GbE SFP ports</t>
  </si>
  <si>
    <t>CN2AFRTCQZ</t>
  </si>
  <si>
    <t>1Giga(10/100/1000) POE + Ports 4 SFP 370 W Smart Managed Switch</t>
  </si>
  <si>
    <t>IC/16-17/1106</t>
  </si>
  <si>
    <t>27/06/2016</t>
  </si>
  <si>
    <t>e8f7-24c5-3504</t>
  </si>
  <si>
    <t xml:space="preserve">6c c2 17 b4 41 e0 </t>
  </si>
  <si>
    <t>CN4AFP730H</t>
  </si>
  <si>
    <t xml:space="preserve">6c c2 17 b4 ad 20 </t>
  </si>
  <si>
    <t>CN4AFP73W2</t>
  </si>
  <si>
    <t xml:space="preserve">6c c2 17 b4 b8 80 </t>
  </si>
  <si>
    <t>CN4AFP72D7</t>
  </si>
  <si>
    <t>843497395FC3</t>
  </si>
  <si>
    <t>CN2AFRTCLF</t>
  </si>
  <si>
    <t>192.168.1.202</t>
  </si>
  <si>
    <t>University Question paper Pc</t>
  </si>
  <si>
    <t xml:space="preserve">Library </t>
  </si>
  <si>
    <t>Student</t>
  </si>
  <si>
    <t>Vishwanath Shetty</t>
  </si>
  <si>
    <t>Sandesh Shetty</t>
  </si>
  <si>
    <t>Counsellor's Cell,712</t>
  </si>
  <si>
    <t>Desktop(STD)</t>
  </si>
  <si>
    <t>HP 280 G3 MT (Mini Tower Desktop)</t>
  </si>
  <si>
    <t>Intel Core i5-7500 Processor</t>
  </si>
  <si>
    <t>8 GB DDR4</t>
  </si>
  <si>
    <t>1 TB SATA</t>
  </si>
  <si>
    <t>WIN 10 Pro</t>
  </si>
  <si>
    <t>Windows Paper Licence(75)</t>
  </si>
  <si>
    <t>Desktop (STD)</t>
  </si>
  <si>
    <t>Harinakshis</t>
  </si>
  <si>
    <t>INA814XDKT</t>
  </si>
  <si>
    <t>INA814XDLQ</t>
  </si>
  <si>
    <t>MS.PREMA MAM</t>
  </si>
  <si>
    <t>Premas</t>
  </si>
  <si>
    <t>INA814XDLW</t>
  </si>
  <si>
    <t>MS.ASHA Shetty</t>
  </si>
  <si>
    <t>Ashas</t>
  </si>
  <si>
    <t>INA814XDFR</t>
  </si>
  <si>
    <t>Shruthas</t>
  </si>
  <si>
    <t>INA814XDGN</t>
  </si>
  <si>
    <t>Shwetap</t>
  </si>
  <si>
    <t>INA814XDHC</t>
  </si>
  <si>
    <t>192.168.2.80</t>
  </si>
  <si>
    <t>SPARE1</t>
  </si>
  <si>
    <t>INA814XDG6</t>
  </si>
  <si>
    <t>Desktop(5IT)</t>
  </si>
  <si>
    <t>5ITLAB2</t>
  </si>
  <si>
    <t>5ITLAB3</t>
  </si>
  <si>
    <t>INA814XDJG</t>
  </si>
  <si>
    <t>5ITLAB4</t>
  </si>
  <si>
    <t>INA814XDKH</t>
  </si>
  <si>
    <t>5ITLAB5</t>
  </si>
  <si>
    <t>INA814XDH0</t>
  </si>
  <si>
    <t>5ITLAB6</t>
  </si>
  <si>
    <t>INA814XDGZ</t>
  </si>
  <si>
    <t>5ITLAB7</t>
  </si>
  <si>
    <t>INA814XDJM</t>
  </si>
  <si>
    <t>5ITLAB8</t>
  </si>
  <si>
    <t>INA814XDK6</t>
  </si>
  <si>
    <t>5ITLAB9</t>
  </si>
  <si>
    <t>INA814XDG5</t>
  </si>
  <si>
    <t>5ITLAB10</t>
  </si>
  <si>
    <t>INA814XDLX</t>
  </si>
  <si>
    <t>5ITLAB11</t>
  </si>
  <si>
    <t>INA814XDKL</t>
  </si>
  <si>
    <t>5ITLAB12</t>
  </si>
  <si>
    <t>5ITLAB13</t>
  </si>
  <si>
    <t>INA814XDKB</t>
  </si>
  <si>
    <t>5ITLAB14</t>
  </si>
  <si>
    <t>INA814XDH3</t>
  </si>
  <si>
    <t>5ITLAB15</t>
  </si>
  <si>
    <t>INA814XDGF</t>
  </si>
  <si>
    <t>5ITLAB16</t>
  </si>
  <si>
    <t>INA814XDFW</t>
  </si>
  <si>
    <t>5ITLAB17</t>
  </si>
  <si>
    <t>INA814XDGV</t>
  </si>
  <si>
    <t>5ITLAB18</t>
  </si>
  <si>
    <t>INA814XDHW</t>
  </si>
  <si>
    <t>5ITLAB19</t>
  </si>
  <si>
    <t>INA814XDKY</t>
  </si>
  <si>
    <t>5ITLAB20</t>
  </si>
  <si>
    <t>INA814XDJN</t>
  </si>
  <si>
    <t>5ITLAB21</t>
  </si>
  <si>
    <t>INA814XDJH</t>
  </si>
  <si>
    <t>5ITLAB22</t>
  </si>
  <si>
    <t>INA814XDHZ</t>
  </si>
  <si>
    <t>5ITLAB23</t>
  </si>
  <si>
    <t>INA814XDFG</t>
  </si>
  <si>
    <t>5ITLAB24</t>
  </si>
  <si>
    <t>INA814XDH1</t>
  </si>
  <si>
    <t>5ITLAB25</t>
  </si>
  <si>
    <t>INA814XDHT</t>
  </si>
  <si>
    <t>5ITLAB26</t>
  </si>
  <si>
    <t>INA814XDM0</t>
  </si>
  <si>
    <t>5ITLAB27</t>
  </si>
  <si>
    <t>INA814XDJP</t>
  </si>
  <si>
    <t>5ITLAB28</t>
  </si>
  <si>
    <t>INA814XDK7</t>
  </si>
  <si>
    <t>5ITLAB29</t>
  </si>
  <si>
    <t>INA814XDH4</t>
  </si>
  <si>
    <t>5ITLAB30</t>
  </si>
  <si>
    <t>INA814XDH5</t>
  </si>
  <si>
    <t>5ITLAB31</t>
  </si>
  <si>
    <t>INA814XDHL</t>
  </si>
  <si>
    <t>5ITLAB32</t>
  </si>
  <si>
    <t>INA814XDJJ</t>
  </si>
  <si>
    <t>5ITLAB33</t>
  </si>
  <si>
    <t>INA814XDL3</t>
  </si>
  <si>
    <t>5ITLAB34</t>
  </si>
  <si>
    <t>INA814XDG2</t>
  </si>
  <si>
    <t>5ITLAB35</t>
  </si>
  <si>
    <t>INA814XDG4</t>
  </si>
  <si>
    <t>5ITLAB36</t>
  </si>
  <si>
    <t>INA814XDFF</t>
  </si>
  <si>
    <t>5ITLAB37</t>
  </si>
  <si>
    <t>INA814XDLT</t>
  </si>
  <si>
    <t>5ITLAB38</t>
  </si>
  <si>
    <t>INA814XDKD</t>
  </si>
  <si>
    <t>5ITLAB39</t>
  </si>
  <si>
    <t>INA814XDHM</t>
  </si>
  <si>
    <t>5ITLAB40</t>
  </si>
  <si>
    <t>INA814XDGM</t>
  </si>
  <si>
    <t>5ITLAB41</t>
  </si>
  <si>
    <t>INA814XDFH</t>
  </si>
  <si>
    <t>5ITLAB42</t>
  </si>
  <si>
    <t>INA814XDG0</t>
  </si>
  <si>
    <t>5ITLAB43</t>
  </si>
  <si>
    <t>INA814XDHP</t>
  </si>
  <si>
    <t>5ITLAB44</t>
  </si>
  <si>
    <t>5ITLAB45</t>
  </si>
  <si>
    <t>INA814XDHB</t>
  </si>
  <si>
    <t>5ITLAB46</t>
  </si>
  <si>
    <t>INA814XDHG</t>
  </si>
  <si>
    <t>5ITLAB47</t>
  </si>
  <si>
    <t>INA814XDHN</t>
  </si>
  <si>
    <t>5ITLAB48</t>
  </si>
  <si>
    <t>INA814XDGQ</t>
  </si>
  <si>
    <t>5ITLAB49</t>
  </si>
  <si>
    <t>INA814XDGG</t>
  </si>
  <si>
    <t>5ITLAB50</t>
  </si>
  <si>
    <t>INA814XDGH</t>
  </si>
  <si>
    <t>5ITLAB51</t>
  </si>
  <si>
    <t>INA814XDKC</t>
  </si>
  <si>
    <t>5ITLAB52</t>
  </si>
  <si>
    <t>INA814XDLC</t>
  </si>
  <si>
    <t>5ITLAB53</t>
  </si>
  <si>
    <t>INA814XDG9</t>
  </si>
  <si>
    <t>5ITLAB54</t>
  </si>
  <si>
    <t>INA814XDHK</t>
  </si>
  <si>
    <t>5ITLAB55</t>
  </si>
  <si>
    <t>INA814XDLJ</t>
  </si>
  <si>
    <t>5ITLAB56</t>
  </si>
  <si>
    <t>INA814XDJF</t>
  </si>
  <si>
    <t>5ITLAB57</t>
  </si>
  <si>
    <t>INA814XDKS</t>
  </si>
  <si>
    <t>5ITLAB58</t>
  </si>
  <si>
    <t>INA814XDKZ</t>
  </si>
  <si>
    <t>5ITLAB59</t>
  </si>
  <si>
    <t>INA814XDKJ</t>
  </si>
  <si>
    <t>5ITLAB60</t>
  </si>
  <si>
    <t>INA814XDJV</t>
  </si>
  <si>
    <t>5ITLAB61</t>
  </si>
  <si>
    <t>INA814XDL2</t>
  </si>
  <si>
    <t>5ITLAB62</t>
  </si>
  <si>
    <t>INA814XDK3</t>
  </si>
  <si>
    <t>5ITLAB63</t>
  </si>
  <si>
    <t>INA814XDGL</t>
  </si>
  <si>
    <t>5ITLAB64</t>
  </si>
  <si>
    <t>INA814XDH8</t>
  </si>
  <si>
    <t>Desktop (4ICT)</t>
  </si>
  <si>
    <t>4ICTLAB3</t>
  </si>
  <si>
    <t>INA814XDG1</t>
  </si>
  <si>
    <t>NSS</t>
  </si>
  <si>
    <t>DEPARTMENT</t>
  </si>
  <si>
    <t>Warranty Period</t>
  </si>
  <si>
    <t>Price inclusive All</t>
  </si>
  <si>
    <t>Date of Purchase</t>
  </si>
  <si>
    <t>Projector Age</t>
  </si>
  <si>
    <t>Hitachi</t>
  </si>
  <si>
    <t>Hitachi CP-X3042WN</t>
  </si>
  <si>
    <t>1 Year</t>
  </si>
  <si>
    <t>RPT Tech Solution</t>
  </si>
  <si>
    <t>RPT/INV-18/18-19</t>
  </si>
  <si>
    <t>B.Sc IT Lab</t>
  </si>
  <si>
    <t>F8CP05350</t>
  </si>
  <si>
    <t>M.Sc  IT lab</t>
  </si>
  <si>
    <t>F7KP01584</t>
  </si>
  <si>
    <t>Class Room</t>
  </si>
  <si>
    <t>F7KP01931</t>
  </si>
  <si>
    <t>F7KP00952</t>
  </si>
  <si>
    <t>F7KP01571</t>
  </si>
  <si>
    <t>F7KP01933</t>
  </si>
  <si>
    <t>F7KP01576</t>
  </si>
  <si>
    <t>F8CP05185</t>
  </si>
  <si>
    <t>F7KP01916</t>
  </si>
  <si>
    <t>F7KP02049</t>
  </si>
  <si>
    <t>617-B</t>
  </si>
  <si>
    <t>F8CP05364</t>
  </si>
  <si>
    <t>F7KP02138</t>
  </si>
  <si>
    <t>F7KP01569</t>
  </si>
  <si>
    <t>F7KP01563</t>
  </si>
  <si>
    <t>F7KP01919</t>
  </si>
  <si>
    <t>F7KP01893</t>
  </si>
  <si>
    <t>F7KP01586</t>
  </si>
  <si>
    <t>F8CP05187</t>
  </si>
  <si>
    <t>F7KP01932</t>
  </si>
  <si>
    <t>Section</t>
  </si>
  <si>
    <t>F7KP01649</t>
  </si>
  <si>
    <t>F7KP02141</t>
  </si>
  <si>
    <t>Hitachi CP-X-3042WNEF</t>
  </si>
  <si>
    <t>Shree Satguru Traders</t>
  </si>
  <si>
    <t>CP-X-3041WNEF</t>
  </si>
  <si>
    <t>F7KP02140</t>
  </si>
  <si>
    <t>617-A</t>
  </si>
  <si>
    <t>F6CH11538</t>
  </si>
  <si>
    <t>F7DE08577</t>
  </si>
  <si>
    <t>F6CH11139</t>
  </si>
  <si>
    <t>F7KP01599</t>
  </si>
  <si>
    <t>F7DE08296</t>
  </si>
  <si>
    <t>F6DH10961</t>
  </si>
  <si>
    <t>F6BH10190</t>
  </si>
  <si>
    <t>Backup</t>
  </si>
  <si>
    <t>F7KP01921</t>
  </si>
  <si>
    <t>Monitor Model Number</t>
  </si>
  <si>
    <t>Monitor Serial Number</t>
  </si>
  <si>
    <t>Windows Type</t>
  </si>
  <si>
    <t>Host Name</t>
  </si>
  <si>
    <t>Age of PC</t>
  </si>
  <si>
    <t>Windows Licence</t>
  </si>
  <si>
    <t>comments</t>
  </si>
  <si>
    <t>Purchase Date</t>
  </si>
  <si>
    <t>Working</t>
  </si>
  <si>
    <t>Institute</t>
  </si>
  <si>
    <t>Cable and server Racks</t>
  </si>
  <si>
    <t>Servers</t>
  </si>
  <si>
    <t>Desktops</t>
  </si>
  <si>
    <t xml:space="preserve">Laptops </t>
  </si>
  <si>
    <t>Printers</t>
  </si>
  <si>
    <t>Projectors</t>
  </si>
  <si>
    <t>Network Switches 24 ports and 48 Ports(POE and Non POE)</t>
  </si>
  <si>
    <t>NVR(32 &amp; 64 Channel)</t>
  </si>
  <si>
    <t>Floor CCTV Rack</t>
  </si>
  <si>
    <t>943FC2226A20</t>
  </si>
  <si>
    <t>Sms@123456</t>
  </si>
  <si>
    <t>40B93C58EEEB</t>
  </si>
  <si>
    <t>CN75GP609G</t>
  </si>
  <si>
    <t>943FC2227860</t>
  </si>
  <si>
    <t>CN78GP639V</t>
  </si>
  <si>
    <t>40B93C58D0CB</t>
  </si>
  <si>
    <t>40B93C58F36B</t>
  </si>
  <si>
    <t>CN75GP60BL</t>
  </si>
  <si>
    <t>GROUND</t>
  </si>
  <si>
    <t xml:space="preserve">HP 2530 – 24G – J 9776A*,HP 2530-24G (Switch Fully managed Layer 2 switches 24 Gigabit Ethernet ports  video and wireless WDRR, ACLs, IPv4/IPv6 host support </t>
  </si>
  <si>
    <t>00FD45A79FC0</t>
  </si>
  <si>
    <t>CN77FP70WH (Core)</t>
  </si>
  <si>
    <t>NVR Details</t>
  </si>
  <si>
    <t>Serial number</t>
  </si>
  <si>
    <t>Channel</t>
  </si>
  <si>
    <t>Primary IP Address</t>
  </si>
  <si>
    <t>Secondary IP Address</t>
  </si>
  <si>
    <t>Waranty</t>
  </si>
  <si>
    <t>DS-9632NI-I8</t>
  </si>
  <si>
    <t>Hikvision</t>
  </si>
  <si>
    <t>NVR 32 Channel – Hikvision ,Third-party network cameras supported, Up to 12 Megapixels resolution recording Support 2-ch HDMI, 2-ch VGA, HMDI1 at up to 4K(3840x2160)resolution,Up to 32 IP cameras can be connected with 320Mincoming bandwidth,Up to 8 SATA interfaces,Support HDD hot swap with RAID0,1,5,6,10 storage scheme,configurable,Support various VCA detection alarm and VCA search,Support H.265/H.264/MPEG4 video formats</t>
  </si>
  <si>
    <t>192.168.3.10</t>
  </si>
  <si>
    <t>192.168.20.10</t>
  </si>
  <si>
    <t>192.168.3.11</t>
  </si>
  <si>
    <t>192.168.20.11</t>
  </si>
  <si>
    <t>192.168.3.12</t>
  </si>
  <si>
    <t>192.168.20.12</t>
  </si>
  <si>
    <t>192.168.3.13</t>
  </si>
  <si>
    <t>192.168.20.13</t>
  </si>
  <si>
    <t>192.168.3.14</t>
  </si>
  <si>
    <t>192.168.20.14</t>
  </si>
  <si>
    <r>
      <rPr>
        <sz val="11"/>
        <color rgb="FFFF0000"/>
        <rFont val="Calibri"/>
        <family val="2"/>
        <scheme val="minor"/>
      </rPr>
      <t>627700331/</t>
    </r>
    <r>
      <rPr>
        <sz val="11"/>
        <color theme="1"/>
        <rFont val="Calibri"/>
        <family val="2"/>
        <scheme val="minor"/>
      </rPr>
      <t>813964158</t>
    </r>
  </si>
  <si>
    <t>192.168.3.15</t>
  </si>
  <si>
    <t>192.168.20.15</t>
  </si>
  <si>
    <t xml:space="preserve"> HIKVISION</t>
  </si>
  <si>
    <t>DS-9664NI-I8</t>
  </si>
  <si>
    <t xml:space="preserve">64 channel  NVR with 8 SATA with one Hot spare,Make : HIKVISION  DS-9664NI-I8, Dual-OS design to ensure high reliability of system running,HDD hot swap with RAID0, RAID1, RAID5, And RAID10 storage scheme configurable, H.265/H.264+/H.264/MPEG4 video formats , Up to 64IP cameras can be connected, Recording at up to 12 MP resolution, HDMI1/VGA1 and HDMI2/VGA2 outputs provided, Up to 8 SATA interfaces and 1 eSATA, interface connectable for recording and backup, 2self-adaptive 10M/100M/1000M </t>
  </si>
  <si>
    <t>192.168.3.16</t>
  </si>
  <si>
    <t>192.168.20.16</t>
  </si>
  <si>
    <t>2 Years</t>
  </si>
  <si>
    <t>C04896765</t>
  </si>
  <si>
    <t>192.168.3.17</t>
  </si>
  <si>
    <t>192.168.20.17</t>
  </si>
  <si>
    <t>C04896757</t>
  </si>
  <si>
    <t>192.168.3.18</t>
  </si>
  <si>
    <t>192.168.20.18</t>
  </si>
  <si>
    <t>C04896779</t>
  </si>
  <si>
    <t>192.168.3.19</t>
  </si>
  <si>
    <t>192.168.20.19</t>
  </si>
  <si>
    <t>Sr.NO</t>
  </si>
  <si>
    <t>IP ADDRESS</t>
  </si>
  <si>
    <t>5TH</t>
  </si>
  <si>
    <t>4mm BULLET</t>
  </si>
  <si>
    <t>4mm Dome</t>
  </si>
  <si>
    <t>192.168.3.39</t>
  </si>
  <si>
    <t>192.168.3.198</t>
  </si>
  <si>
    <t>GR Gate No 4 Cabin</t>
  </si>
  <si>
    <t>UPS Inventory</t>
  </si>
  <si>
    <t>UPS Make</t>
  </si>
  <si>
    <t>UPS Model Number</t>
  </si>
  <si>
    <t>UPS Serial Number</t>
  </si>
  <si>
    <t>UPS</t>
  </si>
  <si>
    <t>APC</t>
  </si>
  <si>
    <t>1KVA</t>
  </si>
  <si>
    <t xml:space="preserve">5th </t>
  </si>
  <si>
    <t>APC Smart UPS RT 6000 VA</t>
  </si>
  <si>
    <t>One Year</t>
  </si>
  <si>
    <t>DIGISOL Mustang 4000 Series Switch, Switch Model No: DG-Gs4628, S;NO is SW009420D118000150, MAC is 00177C28AF88, Config is 24 Port LAN port and 4 Port Fiber</t>
  </si>
  <si>
    <t>DIGISOL</t>
  </si>
  <si>
    <t>Server Room</t>
  </si>
  <si>
    <t>DG-Gs4628</t>
  </si>
  <si>
    <t>SW009420D118000150</t>
  </si>
  <si>
    <t>00177C28AF88</t>
  </si>
  <si>
    <t>GR Gate 4 Bank Side Passage</t>
  </si>
  <si>
    <t>Cost</t>
  </si>
  <si>
    <t>DS-7608NI-E2</t>
  </si>
  <si>
    <t>IP Number</t>
  </si>
  <si>
    <t>192.168.1.241</t>
  </si>
  <si>
    <t>192.168.1.242</t>
  </si>
  <si>
    <t>192.168.1.244</t>
  </si>
  <si>
    <t>192.168.1.243</t>
  </si>
  <si>
    <t>BACK</t>
  </si>
  <si>
    <t>Model number</t>
  </si>
  <si>
    <t>Server Name</t>
  </si>
  <si>
    <t>HOST/HYP-V</t>
  </si>
  <si>
    <t>Operating System</t>
  </si>
  <si>
    <t>Resource</t>
  </si>
  <si>
    <t>C Drive</t>
  </si>
  <si>
    <t>D Drive</t>
  </si>
  <si>
    <t>E Drive</t>
  </si>
  <si>
    <t>Role1</t>
  </si>
  <si>
    <t>Role2</t>
  </si>
  <si>
    <t>Role3</t>
  </si>
  <si>
    <t>Role4</t>
  </si>
  <si>
    <t>Role5</t>
  </si>
  <si>
    <t>ILO IP Adress</t>
  </si>
  <si>
    <t>HPE DL380 Gen9  E5-2620v4 2P 32G</t>
  </si>
  <si>
    <t>HPE DL380 Gen9  E5-2620v4 2P 32G-India Server, 2  x Intel Xeon E5-2620v4 (2.1GHz/8-core/20MB/85W) 24 DiMM Slots, 32 GB DDR4-2400 R Memory, 8 SFF(2.5inch) Hot Plug Drive, 600Gb 6G 10K SAS*6 Nos, HP Smart Array P440ar/2G Controller Open Bay Hot Plug| Hot Swap 2 x HP 500W Flex Slot Power Slot HPE Embedded 1Gb Ethernet 4-port 331i Adapter HPE iLO (Firmware HPE iLO4 2.0) 2GB NAND ADDITIONAL NIC  CARD.</t>
  </si>
  <si>
    <t>CN76370BGZ</t>
  </si>
  <si>
    <t>SMS-HOST1</t>
  </si>
  <si>
    <t>HOST</t>
  </si>
  <si>
    <t>Windows 2012 R2</t>
  </si>
  <si>
    <t>4core,8GB, 150GB</t>
  </si>
  <si>
    <t>Dedicated Host</t>
  </si>
  <si>
    <t>192.168.1.21</t>
  </si>
  <si>
    <t>administrator</t>
  </si>
  <si>
    <t>sms@777</t>
  </si>
  <si>
    <t>192.168.1.11</t>
  </si>
  <si>
    <t>3 Years, 24x7 4Hr Support from HP</t>
  </si>
  <si>
    <t>210/2017-18/XCUM</t>
  </si>
  <si>
    <t>SMS-HOST1-V1</t>
  </si>
  <si>
    <t>HYP-V</t>
  </si>
  <si>
    <t>VSM1 (W 2012 R2)</t>
  </si>
  <si>
    <t>6core, 12GB, 300GB</t>
  </si>
  <si>
    <t>Active Directory-DC</t>
  </si>
  <si>
    <t>192.168.1.22</t>
  </si>
  <si>
    <t>SMS-HOST1-V2</t>
  </si>
  <si>
    <t>VSM2 (W 2012 R2)</t>
  </si>
  <si>
    <t>6core, 12GB, 2TB</t>
  </si>
  <si>
    <t>100GB</t>
  </si>
  <si>
    <t>File Server</t>
  </si>
  <si>
    <t>192.168.1.23(Sec IP 192.168.20.23)</t>
  </si>
  <si>
    <t>CN76370HZM</t>
  </si>
  <si>
    <t>SMS-HOST2</t>
  </si>
  <si>
    <t>4core, 8GB, 400GB</t>
  </si>
  <si>
    <t>Tally</t>
  </si>
  <si>
    <t>Sal-TDS</t>
  </si>
  <si>
    <t>PayPack</t>
  </si>
  <si>
    <t>WinMan</t>
  </si>
  <si>
    <t>BioMetric + SQL</t>
  </si>
  <si>
    <t>192.168.1.24</t>
  </si>
  <si>
    <t>192.168.1.12</t>
  </si>
  <si>
    <t>SMS-HOST2-V1</t>
  </si>
  <si>
    <t>VSM3 (W 2012 R2)</t>
  </si>
  <si>
    <t>4core, 16GB,700GB</t>
  </si>
  <si>
    <t>192.168.1.25</t>
  </si>
  <si>
    <t>SMS-HOST2-V2</t>
  </si>
  <si>
    <t>VSM4 (W 2012 R2)</t>
  </si>
  <si>
    <t>8core,8GB,700GB</t>
  </si>
  <si>
    <t>Soul Library+SQL</t>
  </si>
  <si>
    <t>192.168.1.26</t>
  </si>
  <si>
    <t xml:space="preserve">CN76370BGX </t>
  </si>
  <si>
    <t>SMS-HOST3</t>
  </si>
  <si>
    <t>4core, 8GB, 100GB</t>
  </si>
  <si>
    <t>E-scan</t>
  </si>
  <si>
    <t>192.168.1.200</t>
  </si>
  <si>
    <t>192.168.1.13</t>
  </si>
  <si>
    <t>SMS-HOST3-V1</t>
  </si>
  <si>
    <t>VSM5 (W 2012 R2)</t>
  </si>
  <si>
    <t>6core, 12GB, 900GB</t>
  </si>
  <si>
    <t>MICM+SQL</t>
  </si>
  <si>
    <t>192.168.1.28</t>
  </si>
  <si>
    <t>SMS-HOST3-V2</t>
  </si>
  <si>
    <t>VSM6 (W 2012 R2)</t>
  </si>
  <si>
    <t>Master Software+SQL</t>
  </si>
  <si>
    <t>192.168.1.29</t>
  </si>
  <si>
    <t xml:space="preserve">HP Pro Liant DL320e Generation 8 </t>
  </si>
  <si>
    <t>HP Pro Liant DL320e Generation 8 (Gen8), Intel Xeon E3 1220v2 Processor Duel Core Single Processor, 8MB (1x8MB), Level 3 Cache memory, Intel C204 Series Chipset, 8 GB DDR3 RAM upgradable Up to 4 DIMM slots available for higher Memory capacity, HP iLO (Firmware: HP iLO 4, 2 Nos x 500 GB SATA HDD, HP Ethernet 1Gb 2 port 330i Adapter , 1U Rack form factor.</t>
  </si>
  <si>
    <t>SGH337448F</t>
  </si>
  <si>
    <t>SMS-HOST4</t>
  </si>
  <si>
    <t>Additional DC</t>
  </si>
  <si>
    <t>HelpDesk</t>
  </si>
  <si>
    <t>192.168.1.30</t>
  </si>
  <si>
    <t>192.168.1.14</t>
  </si>
  <si>
    <t>RN31400</t>
  </si>
  <si>
    <t>NAS Box :  Netgear  for Backup,Ready NAS 314, 4bay Diskless - Business Series-4-bay unified (NAS) storage (16TB max. capacity expandable to 36TB w/ optional EDA500),Consolidate, backup and share files across Windows, Mac, Linux, iOS and Android devices On-box data protection including XRAID automatic volume expansion, unlimited snapshots, encryption and real-time anti-virus Modern interface for easy cloud-based discovery and file management VM-ready with iSCSI support and vSphere™/Hyper-V™ certification Embedded and add-on applications for iTunes, DLNA, and streaming of music WITH  4 TB x 4 Nos Western Digital Suitable Hard Disk</t>
  </si>
  <si>
    <t>3WJC6BEA0021E</t>
  </si>
  <si>
    <t>SMS-NAS</t>
  </si>
  <si>
    <t>Primary IP: 192.168.1.31/20bit
Secondary IP:192.168.20.2/24bit</t>
  </si>
  <si>
    <t>admin
ashok</t>
  </si>
  <si>
    <t>sms@123
Arshi@123</t>
  </si>
  <si>
    <t>HPE DL20 GEN9 1U Server  E3-1220 v5; NHP;  2LFF NHP; DVD-RW 1 Intel® Xeon® E3-1220v5 (3.0GHz|4 cores|8M Cache|80W) 16 GB ( 2*8 GB )DDR4- Memory 2 x  1 TB SATA 7.2k RPM HDD HPE Dynamic Smart Array B140i Controller HP SATA 9.5 JB Optical HDWR  HPE DL20 Gen9 1U NHP 290W PSU  HP iLO (Firmware: HP iLO 4)  3Yrs. NBD Support from HP"DP Port for Display</t>
  </si>
  <si>
    <t xml:space="preserve">Server for IVMS, </t>
  </si>
  <si>
    <t>CNF1X22678</t>
  </si>
  <si>
    <t>VNFNX24104</t>
  </si>
  <si>
    <t>CNJ8F626Z1</t>
  </si>
  <si>
    <t>CNC9P03935</t>
  </si>
  <si>
    <t>VNC7L14193</t>
  </si>
  <si>
    <t>CNC7K39769</t>
  </si>
  <si>
    <t>VNFNX24772</t>
  </si>
  <si>
    <t>VNFNX24784</t>
  </si>
  <si>
    <t>HP LASERJET P1018 B/W</t>
  </si>
  <si>
    <t>CNC9P05441</t>
  </si>
  <si>
    <t>Vishawanath</t>
  </si>
  <si>
    <t>VNC7K14808</t>
  </si>
  <si>
    <t>CNB6HCL13Y</t>
  </si>
  <si>
    <t>Prema</t>
  </si>
  <si>
    <t>VNF4001490</t>
  </si>
  <si>
    <t>CNCOM13411</t>
  </si>
  <si>
    <t>VNFNP31691</t>
  </si>
  <si>
    <t>CNB6H48LN7</t>
  </si>
  <si>
    <t>Asha Shetty</t>
  </si>
  <si>
    <t>CN15011JYF</t>
  </si>
  <si>
    <t>HPE DL20 GEN9</t>
  </si>
  <si>
    <t>FAMOCO RFID Crad Reader</t>
  </si>
  <si>
    <t>FX 100.8</t>
  </si>
  <si>
    <t>0103770004396276(21) EGC</t>
  </si>
  <si>
    <t>DigitalEdu IT Solution PVT Ltd</t>
  </si>
  <si>
    <t>2018-19/0015</t>
  </si>
  <si>
    <t>12,000+GST</t>
  </si>
  <si>
    <t>0103770004396276(21) IMR</t>
  </si>
  <si>
    <t>0103770004396276(21) EF1</t>
  </si>
  <si>
    <t>0103770004396276(21) FRK</t>
  </si>
  <si>
    <t>0103770004396276(21) FIO</t>
  </si>
  <si>
    <t>0103770004396276(21) G21</t>
  </si>
  <si>
    <t>0103770004396276(21)IL8</t>
  </si>
  <si>
    <t>0103770004396276(21)GT4</t>
  </si>
  <si>
    <t>0103770004396276(21)HVQ</t>
  </si>
  <si>
    <t>0103770004396276(21)G2I</t>
  </si>
  <si>
    <t>0103770004396276(21)FQM</t>
  </si>
  <si>
    <t>0103770004396276(21)IMP</t>
  </si>
  <si>
    <t>BS/SMS/LAPTOP-043</t>
  </si>
  <si>
    <t>BS/SMS/LAPTOP-014</t>
  </si>
  <si>
    <t>BS/SMS/LAPTOP-015</t>
  </si>
  <si>
    <t>Toner</t>
  </si>
  <si>
    <t>126A (FOR ALL COLOUR)</t>
  </si>
  <si>
    <t>88A/CC388A</t>
  </si>
  <si>
    <t>Degree Reception PC</t>
  </si>
  <si>
    <t>Satywan</t>
  </si>
  <si>
    <t>Examination Additional PC</t>
  </si>
  <si>
    <t>Liji</t>
  </si>
  <si>
    <t>Khemani</t>
  </si>
  <si>
    <t>192.168.3.20</t>
  </si>
  <si>
    <t>admin@123</t>
  </si>
  <si>
    <t>192.168.2.243</t>
  </si>
  <si>
    <t>i5</t>
  </si>
  <si>
    <t>192.168.1.252</t>
  </si>
  <si>
    <t>192.168.10.50</t>
  </si>
  <si>
    <t>Lab 501 (Exam PC)</t>
  </si>
  <si>
    <t>192.168.2.100</t>
  </si>
  <si>
    <t>192.168.2.95</t>
  </si>
  <si>
    <t>192.168.2.96</t>
  </si>
  <si>
    <t>192.168.2.97</t>
  </si>
  <si>
    <t>NewI T LAB/(Exam PC)</t>
  </si>
  <si>
    <r>
      <t>NewI T LAB</t>
    </r>
    <r>
      <rPr>
        <b/>
        <sz val="11"/>
        <color theme="1"/>
        <rFont val="Calibri"/>
        <family val="2"/>
        <scheme val="minor"/>
      </rPr>
      <t>/(Exam PC)</t>
    </r>
  </si>
  <si>
    <t xml:space="preserve">CP‐EX3051WN       </t>
  </si>
  <si>
    <t>BVM</t>
  </si>
  <si>
    <t>2 Year</t>
  </si>
  <si>
    <t>F9BP04040</t>
  </si>
  <si>
    <t>F9BP04039</t>
  </si>
  <si>
    <t>F9BP04047</t>
  </si>
  <si>
    <t>F9BP03509</t>
  </si>
  <si>
    <t>IT Helpdesk</t>
  </si>
  <si>
    <t>INT Helpdesk</t>
  </si>
  <si>
    <r>
      <rPr>
        <sz val="11"/>
        <color rgb="FFFF0000"/>
        <rFont val="Calibri"/>
        <family val="2"/>
        <scheme val="minor"/>
      </rPr>
      <t>VNFN143834/</t>
    </r>
    <r>
      <rPr>
        <sz val="11"/>
        <color theme="1"/>
        <rFont val="Calibri"/>
        <family val="2"/>
        <scheme val="minor"/>
      </rPr>
      <t>VNC6312436</t>
    </r>
  </si>
  <si>
    <t>CN8BFP73Q5</t>
  </si>
  <si>
    <t xml:space="preserve">54 80 28 a8 f3 20 </t>
  </si>
  <si>
    <t>CN8BFP73QG</t>
  </si>
  <si>
    <t xml:space="preserve">54 80 28 a8 93 c0 </t>
  </si>
  <si>
    <t>172/GST/2019-20</t>
  </si>
  <si>
    <t>Virendra</t>
  </si>
  <si>
    <t>HP Pavillion 15-DA1030TU</t>
  </si>
  <si>
    <t>CND8422YS6</t>
  </si>
  <si>
    <t>BS/SMS/LAPTOP-080</t>
  </si>
  <si>
    <t>Comnet Solution Pvt Ltd</t>
  </si>
  <si>
    <t>CSPL19-20/1321</t>
  </si>
  <si>
    <t>03770004396320(21)GCX</t>
  </si>
  <si>
    <t>03770004396320(21)GZV</t>
  </si>
  <si>
    <t>03770004396320(21)N1Y</t>
  </si>
  <si>
    <r>
      <rPr>
        <sz val="11"/>
        <color rgb="FFFF0000"/>
        <rFont val="Calibri"/>
        <family val="2"/>
        <scheme val="minor"/>
      </rPr>
      <t>C04896799</t>
    </r>
    <r>
      <rPr>
        <sz val="11"/>
        <color theme="1"/>
        <rFont val="Calibri"/>
        <family val="2"/>
        <scheme val="minor"/>
      </rPr>
      <t>/</t>
    </r>
    <r>
      <rPr>
        <sz val="11"/>
        <color rgb="FFFF0000"/>
        <rFont val="Calibri"/>
        <family val="2"/>
        <scheme val="minor"/>
      </rPr>
      <t>C04896799</t>
    </r>
    <r>
      <rPr>
        <sz val="11"/>
        <color theme="1"/>
        <rFont val="Calibri"/>
        <family val="2"/>
        <scheme val="minor"/>
      </rPr>
      <t>/C35384446</t>
    </r>
  </si>
  <si>
    <t>Adminhelpdesk</t>
  </si>
  <si>
    <t>Rent Printer</t>
  </si>
  <si>
    <t>Biometric Machine</t>
  </si>
  <si>
    <t>Dell Inspiron 15 3000 series-3576</t>
  </si>
  <si>
    <t>Aarti Suvrna</t>
  </si>
  <si>
    <t>CSPL19-20/1949</t>
  </si>
  <si>
    <t>Student Purchased</t>
  </si>
  <si>
    <t>Dell</t>
  </si>
  <si>
    <t>IC/16-17/1408</t>
  </si>
  <si>
    <t>SGH7458923</t>
  </si>
  <si>
    <t>Capacity</t>
  </si>
  <si>
    <t>6 KVA</t>
  </si>
  <si>
    <t>120 KVA</t>
  </si>
  <si>
    <t>Phase</t>
  </si>
  <si>
    <t>3 Phase</t>
  </si>
  <si>
    <t>Single Phase</t>
  </si>
  <si>
    <t>SURT6000XLI-CC42AHx10NOS</t>
  </si>
  <si>
    <t>G55TUPS12HINS</t>
  </si>
  <si>
    <t>APC(GALAXY5500)</t>
  </si>
  <si>
    <t>Config</t>
  </si>
  <si>
    <t>1) APC UPS 120 KVA Model : Galaxy 5500 Type of UPS : Online UPS Waveform : Pure sine wave Capactiy : 120 KVA With battery circuit breaker Input Phase : Three Phase  Output Phase : Three Phase Warranty. MFG 1 Year
2) Batteries to provide 30 Min Battery Backup. Capacity : 12V 150 AH Make : Exide Backup time : 30 Min. Warranty : 2 Yrs. By MFG9(Qty:36)</t>
  </si>
  <si>
    <t>GYY5ZR1</t>
  </si>
  <si>
    <t>NVR Number</t>
  </si>
  <si>
    <t>KVM Port</t>
  </si>
  <si>
    <t>Back Side USB Status</t>
  </si>
  <si>
    <t>Aten Swtich Status</t>
  </si>
  <si>
    <t>NVR1</t>
  </si>
  <si>
    <t>Port No 3</t>
  </si>
  <si>
    <t>Not Working</t>
  </si>
  <si>
    <t>NVR2</t>
  </si>
  <si>
    <t>Port No 4</t>
  </si>
  <si>
    <t>NVR3</t>
  </si>
  <si>
    <t>Port No 6</t>
  </si>
  <si>
    <t>NVR4</t>
  </si>
  <si>
    <t>Port No 1</t>
  </si>
  <si>
    <t>NVR5</t>
  </si>
  <si>
    <t>Port No 5</t>
  </si>
  <si>
    <t>NVR6</t>
  </si>
  <si>
    <t>Port No 2</t>
  </si>
  <si>
    <t>NVR7</t>
  </si>
  <si>
    <t>Port No 7</t>
  </si>
  <si>
    <t>NVR8</t>
  </si>
  <si>
    <t>Port No 8</t>
  </si>
  <si>
    <t>NVR9</t>
  </si>
  <si>
    <t>Port No 9</t>
  </si>
  <si>
    <t>NVR10</t>
  </si>
  <si>
    <t>Port No 10</t>
  </si>
  <si>
    <t>Primary IP: 192.168.1.32
Secondary IP:192.168.20.32</t>
  </si>
  <si>
    <t>Examination Additional PC outside</t>
  </si>
  <si>
    <t>Netgear Ready NAS 426</t>
  </si>
  <si>
    <t>511382EN00024</t>
  </si>
  <si>
    <t>DMS-NAS</t>
  </si>
  <si>
    <t>Primary IP: 192.168.1.98/20bit
Secondary IP:192.168.20.98/24bit</t>
  </si>
  <si>
    <t>Netgear Ready NAS 426: High-performance Business Data Storage 6 Bays with up to 72 TB Total Storage Ready NAS 426 enables all the features a smart and modern business is looking for in a single, compact solution : file storage, file sharing, automatic on-premise, off-premise or cloud backup and recovery and full data protection, ReadyNAS 426 is built around the next generation Intel Atom Processor C3000 Quad core for high levels of networking throughput enabling enterprise-grade file sharing and data backup with Seagate Enterprises 4 No`s X 4 TB SATA Hard disk (Primary)</t>
  </si>
  <si>
    <t>Netgear Ready NAS 426: High-performance Business Data Storage 6 Bays with up to 72 TB Total Storage Ready NAS 426 enables all the features a smart and modern business is looking for in a single, compact solution : file storage, file sharing, automatic on-premise, off-premise or cloud backup and recovery and full data protection, ReadyNAS 426 is built around the next generation Intel Atom Processor C3000 Quad core for high levels of networking throughput enabling enterprise-grade file sharing and data backup with Seagate Enterprises 4 No`s X 4 TB SATA Hard disk (Backup)</t>
  </si>
  <si>
    <t>511382E00002E</t>
  </si>
  <si>
    <t>DMS-NAS2</t>
  </si>
  <si>
    <t>Primary IP: 192.168.1.99/20bit
Secondary IP:192.168.20.99/24bit</t>
  </si>
  <si>
    <t>Status1</t>
  </si>
  <si>
    <t>RFID Card Reader</t>
  </si>
  <si>
    <t>DMS</t>
  </si>
  <si>
    <t>Ubuntu</t>
  </si>
  <si>
    <t>IP Address Type</t>
  </si>
  <si>
    <t>Static</t>
  </si>
  <si>
    <t>192.168.10.70</t>
  </si>
  <si>
    <t>192.168.10.65</t>
  </si>
  <si>
    <t>192.168.10.67</t>
  </si>
  <si>
    <t>192.168.10.68</t>
  </si>
  <si>
    <t>192.168.10.69</t>
  </si>
  <si>
    <t>192.168.10.71</t>
  </si>
  <si>
    <t>192.168.10.105</t>
  </si>
  <si>
    <t>192.168.2.44</t>
  </si>
  <si>
    <t>192.168.2.45</t>
  </si>
  <si>
    <t>192.168.2.46</t>
  </si>
  <si>
    <t>192.168.2.47</t>
  </si>
  <si>
    <t>192.168.2.48</t>
  </si>
  <si>
    <t>192.168.2.49</t>
  </si>
  <si>
    <t>192.168.10.80</t>
  </si>
  <si>
    <t>192.168.10.56</t>
  </si>
  <si>
    <t>192.168.10.57</t>
  </si>
  <si>
    <t>192.168.10.62</t>
  </si>
  <si>
    <t>192.168.10.60</t>
  </si>
  <si>
    <t>192.168.10.61</t>
  </si>
  <si>
    <t>192.168.10.58</t>
  </si>
  <si>
    <t>192.168.10.59</t>
  </si>
  <si>
    <t>192.168.10.63</t>
  </si>
  <si>
    <t>Shweta Hedge</t>
  </si>
  <si>
    <t>Sweta Shetty</t>
  </si>
  <si>
    <t>9+ Years</t>
  </si>
  <si>
    <t>University Question paper backup Pc(Kept Inside)</t>
  </si>
  <si>
    <t>DFPYN2</t>
  </si>
  <si>
    <t>BS/SMS/LAPTOP-085</t>
  </si>
  <si>
    <t>54-48-10-CF-43-E9</t>
  </si>
  <si>
    <t>active</t>
  </si>
  <si>
    <t>Hardware details</t>
  </si>
  <si>
    <t>Sandesha Shetty</t>
  </si>
  <si>
    <t>Institutue</t>
  </si>
  <si>
    <t>DMS Database Server</t>
  </si>
  <si>
    <t>DMS Application server</t>
  </si>
  <si>
    <t>CNC6230H03/CNC623QF93</t>
  </si>
  <si>
    <t>Microsoft License</t>
  </si>
  <si>
    <t>Description of Products</t>
  </si>
  <si>
    <t>Cost Type</t>
  </si>
  <si>
    <t>Indent Number</t>
  </si>
  <si>
    <t>MS Windows home  10 Get Genuine</t>
  </si>
  <si>
    <t>LDS Infotech Pvt Ltd</t>
  </si>
  <si>
    <t>One Time</t>
  </si>
  <si>
    <t>REF. No.  ADM 799/2015  Date : 30/12/15</t>
  </si>
  <si>
    <t>MS Windows Pro  10 Upgrade</t>
  </si>
  <si>
    <t>Msoffice 2016 Prof Plus</t>
  </si>
  <si>
    <t>MS SQL server STD 2014</t>
  </si>
  <si>
    <t>MS Windows Server Std2012 R2</t>
  </si>
  <si>
    <t>MS Windows Server CAL2012</t>
  </si>
  <si>
    <t>MS Visual Studio Prof 2015</t>
  </si>
  <si>
    <t>MS Windows Server Std2016 R2</t>
  </si>
  <si>
    <t>REF. No.  ADM 007/2017  Date : 11/04/17</t>
  </si>
  <si>
    <t>INR 49,000+GST</t>
  </si>
  <si>
    <t>REF. No.  ADM 223/2017  Date :22/03/18</t>
  </si>
  <si>
    <t>Campus License</t>
  </si>
  <si>
    <t>Recurring</t>
  </si>
  <si>
    <t>Rs6500X75=Rs487500 + GST</t>
  </si>
  <si>
    <t>REF. No.  ADM 211/2017  Date :09/03/18</t>
  </si>
  <si>
    <t>Preloaded Windows10</t>
  </si>
  <si>
    <t>REF. No.  ADM 996/2016  Date : 27/09/16</t>
  </si>
  <si>
    <t>REF. No.  ADM 068/2017  Date :09/06/17</t>
  </si>
  <si>
    <t>Total</t>
  </si>
  <si>
    <t>CNC62QF7V/CNC6230F7V</t>
  </si>
  <si>
    <t>IT Hardware Inventory</t>
  </si>
  <si>
    <t>CNV61906XD</t>
  </si>
  <si>
    <r>
      <rPr>
        <sz val="11"/>
        <color rgb="FFFF0000"/>
        <rFont val="Calibri"/>
        <family val="2"/>
        <scheme val="minor"/>
      </rPr>
      <t>CN78GP635W</t>
    </r>
    <r>
      <rPr>
        <sz val="11"/>
        <color theme="1"/>
        <rFont val="Calibri"/>
        <family val="2"/>
        <scheme val="minor"/>
      </rPr>
      <t>/CN50GP62ZY</t>
    </r>
  </si>
  <si>
    <t>DS-9632NI-I81620170502CCRR756161955WCVU</t>
  </si>
  <si>
    <t>DS-9632NI-I81620170517CCRR765662827WCVU</t>
  </si>
  <si>
    <t>DS-9632NI-I81620170502CCRR756161977WCVU</t>
  </si>
  <si>
    <r>
      <rPr>
        <sz val="11"/>
        <color rgb="FFFF0000"/>
        <rFont val="Calibri"/>
        <family val="2"/>
        <scheme val="minor"/>
      </rPr>
      <t>756161971/</t>
    </r>
    <r>
      <rPr>
        <sz val="11"/>
        <color theme="1"/>
        <rFont val="Calibri"/>
        <family val="2"/>
        <scheme val="minor"/>
      </rPr>
      <t>765662827</t>
    </r>
  </si>
  <si>
    <t>DS-9632NI-I81620170119CCRR711510619WCVU</t>
  </si>
  <si>
    <t>DS-9632NI-I81620170809CCRR813964158WCVU</t>
  </si>
  <si>
    <t>DS-9664NI-I81620180719CCRRC35384446WCVU</t>
  </si>
  <si>
    <t>DS-9664NI-I81620180127CCRRC04896779WCVU</t>
  </si>
  <si>
    <t>DS-9664NI-I81620180127CCRRC04896757WCVU</t>
  </si>
  <si>
    <t>DS-9664NI-I81620180127CCRRC04896765WCVU</t>
  </si>
  <si>
    <t>DS-9632NI-I81620170502CCRR756161987WCVU</t>
  </si>
  <si>
    <t>Full Serial Number</t>
  </si>
  <si>
    <t>DS-7608NI-E20820160923AARR651594843WCVU</t>
  </si>
  <si>
    <t>NVR11</t>
  </si>
  <si>
    <t>8 channel  NVR with 2 SATA with one Hot spare,Make : DS-7608NI-E20820160923AARR651594843WCVU, Dual-OS design to ensure high reliability of system running,HDD hot swap with RAID0, RAID1, RAID5, And RAID10 storage scheme configurable, H.264+/H.264/MPEG4 video formats , Up to 4IP cameras can be connected, Recording at up to 12 MP resolution, HDMI1/VGA1 and HDMI2/VGA2 outputs provided,</t>
  </si>
  <si>
    <t>Backup connected</t>
  </si>
  <si>
    <t>3067T0Z(SL10F44362)</t>
  </si>
  <si>
    <t>F</t>
  </si>
  <si>
    <t>192.168.2.194</t>
  </si>
  <si>
    <t>BS/SMS/LAPTOP-086</t>
  </si>
  <si>
    <t>HP 14-DR2007TU</t>
  </si>
  <si>
    <t>5CD05131MY</t>
  </si>
  <si>
    <t>i7, 11th Gen i7-1165G7</t>
  </si>
  <si>
    <t>32GB DDR4</t>
  </si>
  <si>
    <t>Windows 10 Home</t>
  </si>
  <si>
    <t>00327-35918-87190-AAOEM</t>
  </si>
  <si>
    <t>IC-20-21/5261</t>
  </si>
  <si>
    <t>78000+GST</t>
  </si>
  <si>
    <t>00-E0-4D-36-3B-C1</t>
  </si>
  <si>
    <t>Degree College</t>
  </si>
  <si>
    <t>Windows Server 2016---QTY2</t>
  </si>
  <si>
    <t>Windows Server 2016---QTY1</t>
  </si>
  <si>
    <t xml:space="preserve">Junior College </t>
  </si>
  <si>
    <t>Work From Home</t>
  </si>
  <si>
    <t>Installed at 801</t>
  </si>
  <si>
    <t>Installed at 802</t>
  </si>
  <si>
    <t>Installed at 806</t>
  </si>
  <si>
    <t>Installed at 813</t>
  </si>
  <si>
    <t>Installed at 814</t>
  </si>
  <si>
    <t>Installed at 807</t>
  </si>
  <si>
    <t>Installed at 808</t>
  </si>
  <si>
    <t>return</t>
  </si>
  <si>
    <t>Brand</t>
  </si>
  <si>
    <t>CAMERA  TYPE</t>
  </si>
  <si>
    <t>Location1</t>
  </si>
  <si>
    <t>BULLET</t>
  </si>
  <si>
    <t>DS-2cd2120F-I</t>
  </si>
  <si>
    <t>Two Years</t>
  </si>
  <si>
    <t>205/2017-18/XCOM</t>
  </si>
  <si>
    <t>192.168.3.38</t>
  </si>
  <si>
    <t>5F-Physics Lab</t>
  </si>
  <si>
    <t>192.168.3.45</t>
  </si>
  <si>
    <t>6F Girls Toilet Passage 6th</t>
  </si>
  <si>
    <t>192.168.3.46</t>
  </si>
  <si>
    <t>7F 7th Play area Passage</t>
  </si>
  <si>
    <t>192.168.3.47</t>
  </si>
  <si>
    <t>192.168.3.51</t>
  </si>
  <si>
    <t>7F  7th Xerox passage area</t>
  </si>
  <si>
    <t>192.168.3.52</t>
  </si>
  <si>
    <t>8F passage class 820</t>
  </si>
  <si>
    <t>192.168.3.53</t>
  </si>
  <si>
    <t>7F  7th counselling Passage</t>
  </si>
  <si>
    <t>192.168.3.56</t>
  </si>
  <si>
    <t xml:space="preserve"> Terrace Pole</t>
  </si>
  <si>
    <t>TERRACE</t>
  </si>
  <si>
    <t>192.168.3.57</t>
  </si>
  <si>
    <t>7F-Passage(Near 710)</t>
  </si>
  <si>
    <t>192.168.3.59</t>
  </si>
  <si>
    <t>5F Passage 5th Flr S-West</t>
  </si>
  <si>
    <t>192.168.3.60</t>
  </si>
  <si>
    <t>192.168.3.61</t>
  </si>
  <si>
    <t>4mm DOME</t>
  </si>
  <si>
    <t>7F 710 Class Room</t>
  </si>
  <si>
    <t>192.168.3.62</t>
  </si>
  <si>
    <t>7F 7th Gym Passage area</t>
  </si>
  <si>
    <t>192.168.3.64</t>
  </si>
  <si>
    <t>6F 601 Passage N-East</t>
  </si>
  <si>
    <t>192.168.3.65</t>
  </si>
  <si>
    <t>6F Electronic  Lab</t>
  </si>
  <si>
    <t>192.168.3.67</t>
  </si>
  <si>
    <t>6F 614 Class Room</t>
  </si>
  <si>
    <t>192.168.3.68</t>
  </si>
  <si>
    <t>7F Passage of Water Cooler</t>
  </si>
  <si>
    <t>192.168.3.69</t>
  </si>
  <si>
    <t>7F 715 Class Room</t>
  </si>
  <si>
    <t>192.168.3.70</t>
  </si>
  <si>
    <t>6F 604 Boys Toilet Passage</t>
  </si>
  <si>
    <t>192.168.3.71</t>
  </si>
  <si>
    <t>4mm DOME(2.8mm actual)</t>
  </si>
  <si>
    <t>6F 613 boys toilet Passage</t>
  </si>
  <si>
    <t>192.168.3.73</t>
  </si>
  <si>
    <t>8F 8th Floor Girl Toilet Passage</t>
  </si>
  <si>
    <t>192.168.3.74</t>
  </si>
  <si>
    <t>2.8mm DOME</t>
  </si>
  <si>
    <t>192.168.3.83</t>
  </si>
  <si>
    <t>8F 820 Class Room</t>
  </si>
  <si>
    <t>192.168.3.84</t>
  </si>
  <si>
    <t>8F 817 Class Room</t>
  </si>
  <si>
    <t>192.168.3.85</t>
  </si>
  <si>
    <t>5F Bio Lab Entrance</t>
  </si>
  <si>
    <t>192.168.3.90</t>
  </si>
  <si>
    <t>8F 818 Class Room</t>
  </si>
  <si>
    <t>192.168.3.96</t>
  </si>
  <si>
    <t>5F IT Lab 501</t>
  </si>
  <si>
    <t>192.168.3.98</t>
  </si>
  <si>
    <t xml:space="preserve">8F 8th Bank Lift Passage </t>
  </si>
  <si>
    <t>8Th</t>
  </si>
  <si>
    <t>192.168.3.99</t>
  </si>
  <si>
    <t>8F 810 Class Room</t>
  </si>
  <si>
    <t>192.168.3.100</t>
  </si>
  <si>
    <t>8F 813 Class Room</t>
  </si>
  <si>
    <t>192.168.3.101</t>
  </si>
  <si>
    <t>8F -804 -IT Lab cam2</t>
  </si>
  <si>
    <t>192.168.3.102</t>
  </si>
  <si>
    <t>8F 807 Class Room</t>
  </si>
  <si>
    <t>192.168.3.103</t>
  </si>
  <si>
    <t>192.168.3.104</t>
  </si>
  <si>
    <t>8F 801 Class Room</t>
  </si>
  <si>
    <t>192.168.3.105</t>
  </si>
  <si>
    <t>8F 8th floor Library</t>
  </si>
  <si>
    <t>192.168.3.106</t>
  </si>
  <si>
    <t>192.168.3.107</t>
  </si>
  <si>
    <t>192.168.3.108</t>
  </si>
  <si>
    <t>8F 819 Class room</t>
  </si>
  <si>
    <t>192.168.3.110</t>
  </si>
  <si>
    <t xml:space="preserve">7F 707 Class Room </t>
  </si>
  <si>
    <t>192.168.3.111</t>
  </si>
  <si>
    <t>192.168.3.112</t>
  </si>
  <si>
    <t xml:space="preserve">8F Lift Canteen side </t>
  </si>
  <si>
    <t>192.168.3.113</t>
  </si>
  <si>
    <t>8F Bank side lift</t>
  </si>
  <si>
    <t>192.168.3.114</t>
  </si>
  <si>
    <t xml:space="preserve">8FCanteenLift Passage 8 th Floor </t>
  </si>
  <si>
    <t>192.168.3.115</t>
  </si>
  <si>
    <t>192.168.3.116</t>
  </si>
  <si>
    <t>192.168.3.118</t>
  </si>
  <si>
    <t>192.168.3.120</t>
  </si>
  <si>
    <t>8F 814 Class Room</t>
  </si>
  <si>
    <t>192.168.3.121</t>
  </si>
  <si>
    <t>8F 808 Class Room</t>
  </si>
  <si>
    <t>192.168.3.122</t>
  </si>
  <si>
    <t>8F 809 Class Room</t>
  </si>
  <si>
    <t>192.168.3.123</t>
  </si>
  <si>
    <t>8F 812 Class Room</t>
  </si>
  <si>
    <t>192.168.3.124</t>
  </si>
  <si>
    <t>8F 806 Class Room</t>
  </si>
  <si>
    <t>192.168.3.125</t>
  </si>
  <si>
    <t>7F 708 Class Room</t>
  </si>
  <si>
    <t>192.168.3.128</t>
  </si>
  <si>
    <t>8F 802 Class Room</t>
  </si>
  <si>
    <t>192.168.3.129</t>
  </si>
  <si>
    <t>192.168.3.132</t>
  </si>
  <si>
    <t>7F 709 Class Room</t>
  </si>
  <si>
    <t>192.168.3.134</t>
  </si>
  <si>
    <t>7F Lift Lobby 7th Flr Bank</t>
  </si>
  <si>
    <t>192.168.3.135</t>
  </si>
  <si>
    <t>GR Ground Auditorium</t>
  </si>
  <si>
    <t>192.168.3.138</t>
  </si>
  <si>
    <t>192.168.3.142</t>
  </si>
  <si>
    <t>7F Lift Lobby 7th Flr Canteen</t>
  </si>
  <si>
    <t>192.168.3.144</t>
  </si>
  <si>
    <t>192.168.3.146</t>
  </si>
  <si>
    <t>6F IT Lab 6th Floor</t>
  </si>
  <si>
    <t>192.168.3.147</t>
  </si>
  <si>
    <t>6F 607 Class Room</t>
  </si>
  <si>
    <t>192.168.3.148</t>
  </si>
  <si>
    <t>6F 608 Class Room</t>
  </si>
  <si>
    <t>192.168.3.149</t>
  </si>
  <si>
    <t>6F 6th Admin Office</t>
  </si>
  <si>
    <t>192.168.3.150</t>
  </si>
  <si>
    <t>192.168.3.152</t>
  </si>
  <si>
    <t>GR Ground Floor Bank Lift</t>
  </si>
  <si>
    <t>192.168.3.153</t>
  </si>
  <si>
    <t>6F 6th International Exam Room</t>
  </si>
  <si>
    <t>192.168.3.154</t>
  </si>
  <si>
    <t>192.168.3.156</t>
  </si>
  <si>
    <t>6F 617 AV Room</t>
  </si>
  <si>
    <t>192.168.3.157</t>
  </si>
  <si>
    <t>6F 6th Bank Lift Passage</t>
  </si>
  <si>
    <t>192.168.3.159</t>
  </si>
  <si>
    <t>6F 606 Class Room</t>
  </si>
  <si>
    <t>192.168.3.160</t>
  </si>
  <si>
    <t>6F 601 Class Room</t>
  </si>
  <si>
    <t>192.168.3.161</t>
  </si>
  <si>
    <t>6F 610 Class Room</t>
  </si>
  <si>
    <t>192.168.3.162</t>
  </si>
  <si>
    <t>192.168.3.163</t>
  </si>
  <si>
    <t>192.168.3.164</t>
  </si>
  <si>
    <t>192.168.3.165</t>
  </si>
  <si>
    <t>Room No 711 Placement cell</t>
  </si>
  <si>
    <t>192.168.3.166</t>
  </si>
  <si>
    <t>5F 502 IT LAB</t>
  </si>
  <si>
    <t>192.168.3.168</t>
  </si>
  <si>
    <t>7F 706 Class Room</t>
  </si>
  <si>
    <t>192.168.3.178</t>
  </si>
  <si>
    <t>192.168.3.181</t>
  </si>
  <si>
    <t>192.168.3.182</t>
  </si>
  <si>
    <t>192.168.3.191</t>
  </si>
  <si>
    <t>6F 6th 605 Passage</t>
  </si>
  <si>
    <t>192.168.3.194</t>
  </si>
  <si>
    <t>192.168.3.196</t>
  </si>
  <si>
    <t xml:space="preserve">8F 810 Passage </t>
  </si>
  <si>
    <t>192.168.3.197</t>
  </si>
  <si>
    <t>192.168.3.199</t>
  </si>
  <si>
    <t>8F 8th Floor Passage 805</t>
  </si>
  <si>
    <t>192.168.3.203</t>
  </si>
  <si>
    <t>8F 8 floor passage 811</t>
  </si>
  <si>
    <t>192.168.3.205</t>
  </si>
  <si>
    <t>Terrace Passage  Lift 1</t>
  </si>
  <si>
    <t>192.168.3.207</t>
  </si>
  <si>
    <t>8F-804 IT Lab Cam1</t>
  </si>
  <si>
    <t>DS-2cd2125-FWD</t>
  </si>
  <si>
    <t>192.168.4.12</t>
  </si>
  <si>
    <t>6F Room 616 Vice Principle</t>
  </si>
  <si>
    <t>192.168.4.14</t>
  </si>
  <si>
    <t>5F BACK SIDE STAIR 5TH FLOOR</t>
  </si>
  <si>
    <t>192.168.4.16</t>
  </si>
  <si>
    <t>6F Room.618</t>
  </si>
  <si>
    <t>192.168.4.18</t>
  </si>
  <si>
    <t>6F Room No.608 Cam2</t>
  </si>
  <si>
    <t>192.168.4.19</t>
  </si>
  <si>
    <t>6F Room.609</t>
  </si>
  <si>
    <t>192.168.4.22</t>
  </si>
  <si>
    <t>6F Room.615</t>
  </si>
  <si>
    <t>192.168.4.23</t>
  </si>
  <si>
    <t>6F Room.608</t>
  </si>
  <si>
    <t>192.168.4.26</t>
  </si>
  <si>
    <t>5F RACK STAIR 5TH FLOOR</t>
  </si>
  <si>
    <t>192.168.4.27</t>
  </si>
  <si>
    <t>6F Principle Room 616</t>
  </si>
  <si>
    <t>192.168.4.63</t>
  </si>
  <si>
    <t>GR Auditorium Stage2</t>
  </si>
  <si>
    <t>192.168.4.78</t>
  </si>
  <si>
    <t>8F Staff room 815</t>
  </si>
  <si>
    <t>192.168.4.98</t>
  </si>
  <si>
    <t>6F Principle Room no.601</t>
  </si>
  <si>
    <t>192.168.4.106</t>
  </si>
  <si>
    <t>6F-Class Room 605 Cam2</t>
  </si>
  <si>
    <t>DS-2cd2025-FWD</t>
  </si>
  <si>
    <t>192.168.4.118</t>
  </si>
  <si>
    <t xml:space="preserve">TERRACE  </t>
  </si>
  <si>
    <t>192.168.4.120</t>
  </si>
  <si>
    <t>GR AUDTORIUM Sound Lobby</t>
  </si>
  <si>
    <t>192.168.4.128</t>
  </si>
  <si>
    <t>5F 5TH FLOOR PASSAGE 506</t>
  </si>
  <si>
    <t>192.168.4.132</t>
  </si>
  <si>
    <t>6F NR.613 Boys Toilet Pasage</t>
  </si>
  <si>
    <t>192.168.4.134</t>
  </si>
  <si>
    <t>8F 811 PASSAGE</t>
  </si>
  <si>
    <t>192.168.4.135</t>
  </si>
  <si>
    <t>8F Back Side Passage 8th Floor</t>
  </si>
  <si>
    <t>192.168.4.140</t>
  </si>
  <si>
    <t xml:space="preserve">6F Room 615 admission </t>
  </si>
  <si>
    <t>192.168.4.158</t>
  </si>
  <si>
    <t xml:space="preserve">7F Front Side Stair </t>
  </si>
  <si>
    <t>7TH</t>
  </si>
  <si>
    <t>192.168.4.159</t>
  </si>
  <si>
    <t>7F Room.715</t>
  </si>
  <si>
    <t>192.168.4.160</t>
  </si>
  <si>
    <t>6F Staff Room</t>
  </si>
  <si>
    <t>192.168.4.161</t>
  </si>
  <si>
    <t>8F Back Side Stair-Terrace</t>
  </si>
  <si>
    <t>192.168.4.162</t>
  </si>
  <si>
    <t>8F Library</t>
  </si>
  <si>
    <t>192.168.4.163</t>
  </si>
  <si>
    <t>8F Back Side Stair</t>
  </si>
  <si>
    <t>192.168.4.164</t>
  </si>
  <si>
    <t>7F Back Side Stair</t>
  </si>
  <si>
    <t>192.168.4.165</t>
  </si>
  <si>
    <t>7F Room.710</t>
  </si>
  <si>
    <t>192.168.4.166</t>
  </si>
  <si>
    <t>7F ROOM NO.715 PASSAGE</t>
  </si>
  <si>
    <t>192.168.4.167</t>
  </si>
  <si>
    <t>6F BACK SIDE STAIR</t>
  </si>
  <si>
    <t>192.168.4.168</t>
  </si>
  <si>
    <t>7F Room.705</t>
  </si>
  <si>
    <t>192.168.4.169</t>
  </si>
  <si>
    <t>8F Front Side Stair-Terrace</t>
  </si>
  <si>
    <t>192.168.4.170</t>
  </si>
  <si>
    <t>7F Room.703</t>
  </si>
  <si>
    <t>192.168.4.171</t>
  </si>
  <si>
    <t>192.168.4.172</t>
  </si>
  <si>
    <t>7F XEROX PASSAGE</t>
  </si>
  <si>
    <t>192.168.4.178</t>
  </si>
  <si>
    <t>6F RACK SIDE STAIR</t>
  </si>
  <si>
    <t>192.168.4.179</t>
  </si>
  <si>
    <t xml:space="preserve">7F 7th Floor Staff Room </t>
  </si>
  <si>
    <t>192.168.4.181</t>
  </si>
  <si>
    <t>8F  Front Side Stair</t>
  </si>
  <si>
    <t>192.168.4.197</t>
  </si>
  <si>
    <t>7F 7TH FLOOR GYM cam 1</t>
  </si>
  <si>
    <t>192.168.4.198</t>
  </si>
  <si>
    <t>GR Auditorium Stage1</t>
  </si>
  <si>
    <t>192.168.4.202</t>
  </si>
  <si>
    <t>7F 7TH FLOOR GYM Cam2</t>
  </si>
  <si>
    <t>192.168.4.204</t>
  </si>
  <si>
    <t>6F Principle Cam 2</t>
  </si>
  <si>
    <t>192.168.3.209</t>
  </si>
  <si>
    <t>Terrace _Cricket</t>
  </si>
  <si>
    <t>192.168.3.210</t>
  </si>
  <si>
    <t>Terrace _ Football</t>
  </si>
  <si>
    <t>192.168.3.211</t>
  </si>
  <si>
    <t>Terrace Tennis -1</t>
  </si>
  <si>
    <t>192.168.3.212</t>
  </si>
  <si>
    <t>Terrace Tennis 2</t>
  </si>
  <si>
    <t>192.168.3.213</t>
  </si>
  <si>
    <t>Terrace Back Lift Passage</t>
  </si>
  <si>
    <t>192.168.4.218</t>
  </si>
  <si>
    <t xml:space="preserve"> 5F Exam Room Entrance</t>
  </si>
  <si>
    <t>192.168.4.219</t>
  </si>
  <si>
    <t>5F Exam PC's</t>
  </si>
  <si>
    <t>192.168.4.220</t>
  </si>
  <si>
    <t>DS-2CD2125-FWD</t>
  </si>
  <si>
    <t>5F 518 Class Room Passage</t>
  </si>
  <si>
    <t>192.168.4.224</t>
  </si>
  <si>
    <t>6th Floor Vice Principal Sandesh Shetty</t>
  </si>
  <si>
    <t>756161955(Removed Backup)</t>
  </si>
  <si>
    <r>
      <rPr>
        <sz val="11"/>
        <rFont val="Calibri"/>
        <family val="2"/>
        <scheme val="minor"/>
      </rPr>
      <t>756161955</t>
    </r>
    <r>
      <rPr>
        <sz val="11"/>
        <color theme="1"/>
        <rFont val="Calibri"/>
        <family val="2"/>
        <scheme val="minor"/>
      </rPr>
      <t>/</t>
    </r>
    <r>
      <rPr>
        <sz val="11"/>
        <color rgb="FFFF0000"/>
        <rFont val="Calibri"/>
        <family val="2"/>
        <scheme val="minor"/>
      </rPr>
      <t>756161979(Removed Backup)</t>
    </r>
  </si>
  <si>
    <t>Installed at 810</t>
  </si>
  <si>
    <t>600V</t>
  </si>
  <si>
    <t>1Year</t>
  </si>
  <si>
    <t>B22050022972</t>
  </si>
  <si>
    <t>BX600C-IN</t>
  </si>
  <si>
    <t>111/XCOM/2021-22</t>
  </si>
  <si>
    <t>DS-2CD1023G0E-I</t>
  </si>
  <si>
    <t>Replaced</t>
  </si>
  <si>
    <t>DS-2cd2020F-I</t>
  </si>
  <si>
    <t>College/INT</t>
  </si>
  <si>
    <t>College/Admin</t>
  </si>
  <si>
    <t>36 Batteries, 150AH/12V</t>
  </si>
  <si>
    <t>5 years</t>
  </si>
  <si>
    <t>Carry Ms. Trupti Bhoir on</t>
  </si>
  <si>
    <t>Carry Ms. Shanky Oberoi</t>
  </si>
  <si>
    <t>carry Nagalkar</t>
  </si>
  <si>
    <t>PC Serial No</t>
  </si>
  <si>
    <t>Installed at 817</t>
  </si>
  <si>
    <t>installed at 818</t>
  </si>
  <si>
    <t>Installed  at 819</t>
  </si>
  <si>
    <t>Installed at 820</t>
  </si>
  <si>
    <t xml:space="preserve">7th </t>
  </si>
  <si>
    <t>Server@2021</t>
  </si>
  <si>
    <t>INR 1,73,000+GST</t>
  </si>
  <si>
    <t>ADM 087/2020   Date: 16/12/2021</t>
  </si>
  <si>
    <t>Installed at 809</t>
  </si>
  <si>
    <t>Installed at 812</t>
  </si>
  <si>
    <t>Return</t>
  </si>
  <si>
    <t>Make: APC(GALAXY5500), Model No:  SURT6000XLI-CC42AHx10NOS, Serial No: G55TUPS12HINS</t>
  </si>
  <si>
    <t>Carry Mr Daya shetty on 15.1.22</t>
  </si>
  <si>
    <t>5F Passage 5th Flr S-East/507 Passage</t>
  </si>
  <si>
    <t>5F Passage 5 N-west/515 passage</t>
  </si>
  <si>
    <t>5F Passage 5th Flr N-East/502 passage</t>
  </si>
  <si>
    <t>Age</t>
  </si>
  <si>
    <t>10+ Years</t>
  </si>
  <si>
    <t>9+ years</t>
  </si>
  <si>
    <t>Recommendation</t>
  </si>
  <si>
    <t>Degree College Principal</t>
  </si>
  <si>
    <t>Temp shifted to Kumdini rana cain</t>
  </si>
  <si>
    <t>Sudha Shetty</t>
  </si>
  <si>
    <t>Return on 21/02/2022</t>
  </si>
  <si>
    <t>return on 28/02/2022</t>
  </si>
  <si>
    <t>DeviceName</t>
  </si>
  <si>
    <t>Location</t>
  </si>
  <si>
    <t>Reception</t>
  </si>
  <si>
    <t xml:space="preserve">                                                                                                                                                                                               </t>
  </si>
  <si>
    <t>Device ID</t>
  </si>
  <si>
    <t>Serail No</t>
  </si>
  <si>
    <t>84E0F42C5D65AA01</t>
  </si>
  <si>
    <t>84E0F42AFCE3AA01</t>
  </si>
  <si>
    <t>84E0F42C5DD9AA01</t>
  </si>
  <si>
    <t>Model No</t>
  </si>
  <si>
    <t>Speedface 5SE</t>
  </si>
  <si>
    <t>Admin 6th floor</t>
  </si>
  <si>
    <t>Admin GND floor</t>
  </si>
  <si>
    <t>Device Password</t>
  </si>
  <si>
    <t>Retain and 4G Ram increase</t>
  </si>
  <si>
    <t>Retain and 8G Ram increase</t>
  </si>
  <si>
    <t>temp shifted to room no 502</t>
  </si>
  <si>
    <t>return and installed sports room</t>
  </si>
  <si>
    <t>Netgear RN42400</t>
  </si>
  <si>
    <t>Netgear NAS Model : 42400 Intel@ Atom C3338 Dual Core Processor Memory 2 GB DDR 4, Bays - 4 Bays, Drive Supported -  SATA/SSD 2.5" or 3.5", Hot Swappable Drives, eSATA Expansion Ports, Intenal Capacity - 40 TB, Two Gigabit LAN Ports, Two (2) USB 3.0 (1 front, 1 rear) with 6 TB X 4 Nos Storage (Seagate Enterprises model ST6000NM021A,S No:WSE14Y36,WSE15W4V,WSE14QGK,WSE177DH)</t>
  </si>
  <si>
    <t>4XK513EA0021C</t>
  </si>
  <si>
    <t>SMSNAS2</t>
  </si>
  <si>
    <t>Primary IP: 192.168.1.94/20bit
Secondary IP:192.168.20.94/24bit</t>
  </si>
  <si>
    <t>259/XCOM/2021-22</t>
  </si>
  <si>
    <t>J48190949</t>
  </si>
  <si>
    <t>Smitha</t>
  </si>
  <si>
    <t>HP BZ DT 280 Pro G6 MT</t>
  </si>
  <si>
    <t>KALPANA RAI MENON</t>
  </si>
  <si>
    <t>Geetha Shetty</t>
  </si>
  <si>
    <t>LIBRARY Staff</t>
  </si>
  <si>
    <t>NIDHI CHANDOLKAR</t>
  </si>
  <si>
    <t xml:space="preserve"> Intel Core i5-10500 Processor</t>
  </si>
  <si>
    <t>16 GB Ram</t>
  </si>
  <si>
    <t>1TB HDD</t>
  </si>
  <si>
    <t>1N12030KB9</t>
  </si>
  <si>
    <t>1N120408BB</t>
  </si>
  <si>
    <t>1N12030KCB</t>
  </si>
  <si>
    <t>1N120805KM</t>
  </si>
  <si>
    <t>1N12040780</t>
  </si>
  <si>
    <t>1N120806B6</t>
  </si>
  <si>
    <t>1N120406T7</t>
  </si>
  <si>
    <t>1N1210013V</t>
  </si>
  <si>
    <t>1N12030K24</t>
  </si>
  <si>
    <t>1N120806R6</t>
  </si>
  <si>
    <t>1N120806MK</t>
  </si>
  <si>
    <t>1N120805MB</t>
  </si>
  <si>
    <t>1N120308D</t>
  </si>
  <si>
    <t>1N120805RR</t>
  </si>
  <si>
    <t>1N12030KCH</t>
  </si>
  <si>
    <t>1N120407JM</t>
  </si>
  <si>
    <t>1N121001JV</t>
  </si>
  <si>
    <t>1N120409QP</t>
  </si>
  <si>
    <t>1N1210015P</t>
  </si>
  <si>
    <t>1N120805DJ</t>
  </si>
  <si>
    <t>1N120409DQ</t>
  </si>
  <si>
    <t>1N120409Q8</t>
  </si>
  <si>
    <t>1N12030K26</t>
  </si>
  <si>
    <t>1N120805QX</t>
  </si>
  <si>
    <t>1N120805X5</t>
  </si>
  <si>
    <t>1N120805PW</t>
  </si>
  <si>
    <t>1N120805J4</t>
  </si>
  <si>
    <t>1N120805985</t>
  </si>
  <si>
    <t>1N12040952</t>
  </si>
  <si>
    <t>1N120805MH</t>
  </si>
  <si>
    <t>1N1204073B</t>
  </si>
  <si>
    <t>1N120805R7</t>
  </si>
  <si>
    <t>1N120805D0</t>
  </si>
  <si>
    <t>1N120805SF</t>
  </si>
  <si>
    <t>1N120805DT</t>
  </si>
  <si>
    <t>1N120409JJ</t>
  </si>
  <si>
    <t>1N120805WH</t>
  </si>
  <si>
    <t>1N120805KQ</t>
  </si>
  <si>
    <t>1N120409K2</t>
  </si>
  <si>
    <t>1N120409T8</t>
  </si>
  <si>
    <t>1N120805C6</t>
  </si>
  <si>
    <t>1N120409X7</t>
  </si>
  <si>
    <t>1N120805S6</t>
  </si>
  <si>
    <t>1N120805JH</t>
  </si>
  <si>
    <t>1N12080562</t>
  </si>
  <si>
    <t>1N120805N1</t>
  </si>
  <si>
    <t>1N120805PD</t>
  </si>
  <si>
    <t>1N120805CM</t>
  </si>
  <si>
    <t>1N120409YK</t>
  </si>
  <si>
    <t>1N120409Y7</t>
  </si>
  <si>
    <t>1N120409Q0</t>
  </si>
  <si>
    <t>1N120406X9</t>
  </si>
  <si>
    <t>1N120805KP</t>
  </si>
  <si>
    <t>1N120409Y6</t>
  </si>
  <si>
    <t>1N120805NC</t>
  </si>
  <si>
    <t>1N120805G1</t>
  </si>
  <si>
    <t>1N120805G3</t>
  </si>
  <si>
    <t>1N120805K2</t>
  </si>
  <si>
    <t>1N120805RC</t>
  </si>
  <si>
    <t>1N120805JP</t>
  </si>
  <si>
    <t>1N120409X8</t>
  </si>
  <si>
    <t>1N120409MG</t>
  </si>
  <si>
    <t>1N120805R1</t>
  </si>
  <si>
    <t>1N120805JK</t>
  </si>
  <si>
    <t>1N120409GW</t>
  </si>
  <si>
    <t>1N120409TQ</t>
  </si>
  <si>
    <t>1N120805H3</t>
  </si>
  <si>
    <t>1N120409N7</t>
  </si>
  <si>
    <t>1N120805JY</t>
  </si>
  <si>
    <t>1N120805FW</t>
  </si>
  <si>
    <t>1N120805JJ</t>
  </si>
  <si>
    <t>1N1210013B</t>
  </si>
  <si>
    <t>1N1120805BJ</t>
  </si>
  <si>
    <t>1N1210013H</t>
  </si>
  <si>
    <t>1N121001KF</t>
  </si>
  <si>
    <t>1N121001CF</t>
  </si>
  <si>
    <t>1N111001DD</t>
  </si>
  <si>
    <t>1N120806DW</t>
  </si>
  <si>
    <t>1N121001K3</t>
  </si>
  <si>
    <t>1N1208065N</t>
  </si>
  <si>
    <t>1N120409KF</t>
  </si>
  <si>
    <t>1N12040956</t>
  </si>
  <si>
    <t>1N121001KO</t>
  </si>
  <si>
    <t>1N120409MC</t>
  </si>
  <si>
    <t>1N12100193</t>
  </si>
  <si>
    <t>1N120407GJ</t>
  </si>
  <si>
    <t>1N1210019T</t>
  </si>
  <si>
    <t>1N1210013Q</t>
  </si>
  <si>
    <t>1N12080657</t>
  </si>
  <si>
    <t>1N121001F7</t>
  </si>
  <si>
    <t>1N1210013M</t>
  </si>
  <si>
    <t>1N121001G2</t>
  </si>
  <si>
    <t>1N120409TO</t>
  </si>
  <si>
    <t>1N120806K4</t>
  </si>
  <si>
    <t>1N12030KC8</t>
  </si>
  <si>
    <t>1N120806D5</t>
  </si>
  <si>
    <t>1N121001CG</t>
  </si>
  <si>
    <t>KU-1469</t>
  </si>
  <si>
    <t>MOFYU0</t>
  </si>
  <si>
    <t>BEXLA0BTJF930G</t>
  </si>
  <si>
    <t>FFHNDOAHDFT312</t>
  </si>
  <si>
    <t>BEXLAOB5VFAIXR</t>
  </si>
  <si>
    <t>FFHNDOAHDFU5DB</t>
  </si>
  <si>
    <t>BEXLAOBTJF92Y3</t>
  </si>
  <si>
    <t>FFHNDOAHDFTOX6</t>
  </si>
  <si>
    <t>BEXLAOB5YFA191</t>
  </si>
  <si>
    <t>FFHNDOAHDGO8F4</t>
  </si>
  <si>
    <t>BEXLAOB5YA3EG</t>
  </si>
  <si>
    <t>FFHNDOAHDFT9EL</t>
  </si>
  <si>
    <t>BEXLAOB5YFA2K9</t>
  </si>
  <si>
    <t>FFHNDOAHDGOK1</t>
  </si>
  <si>
    <t>BEXLAOB5FA3JL</t>
  </si>
  <si>
    <t>FFHNDOAHDFT9CE</t>
  </si>
  <si>
    <t>BCYUBOECPG12UY</t>
  </si>
  <si>
    <t>FFHNDOAHDGZCVL</t>
  </si>
  <si>
    <t>BEXLAOBTJFG37J</t>
  </si>
  <si>
    <t>FFHNDOAHDFT327</t>
  </si>
  <si>
    <t>BEXLAOB5YFA2LR</t>
  </si>
  <si>
    <t>FFHNDOAHDG1DNG</t>
  </si>
  <si>
    <t>BEXLAOB5YFAZLA</t>
  </si>
  <si>
    <t>FFHNDOAHDG08IT</t>
  </si>
  <si>
    <t>BEXLAOB5YFA38F</t>
  </si>
  <si>
    <t>FFHNDOAHDG07K7</t>
  </si>
  <si>
    <t>BEXLAOBTJF9302</t>
  </si>
  <si>
    <t>FFHNDOAHDFTOWQ</t>
  </si>
  <si>
    <t>BEXLAOB5YFAOCX</t>
  </si>
  <si>
    <t>FFHNDOAHDGO7KH</t>
  </si>
  <si>
    <t>BEXLAOBTJF92X1</t>
  </si>
  <si>
    <t>FFHNDOAHDTOVU</t>
  </si>
  <si>
    <t>BCYUOECPG13RP</t>
  </si>
  <si>
    <t>FFHNDOAHO62C35</t>
  </si>
  <si>
    <t>BEXLAOB5YFA1V6</t>
  </si>
  <si>
    <t>FFHWDOAHDFJ921</t>
  </si>
  <si>
    <t>BCYUBOECPGO2WD</t>
  </si>
  <si>
    <t>FFHWDOAHDG2TRA</t>
  </si>
  <si>
    <t>BEXLAOB5YFA380</t>
  </si>
  <si>
    <t>FFHNDOAHDGO7K4</t>
  </si>
  <si>
    <t>BEXLAOB5FAIY8</t>
  </si>
  <si>
    <t>FFHNDOAHDFU516</t>
  </si>
  <si>
    <t>BEXLAOB5YFAV9</t>
  </si>
  <si>
    <t>FFHNDOAHDDET916</t>
  </si>
  <si>
    <t>BEXLAOBTJF934</t>
  </si>
  <si>
    <t>FFHNDOAHDFT2BJ</t>
  </si>
  <si>
    <t>BEXLAOB5YFA2FU</t>
  </si>
  <si>
    <t>FFHNDOAHD1DMK</t>
  </si>
  <si>
    <t>BEXLAOB5YFAOKW</t>
  </si>
  <si>
    <t>FFHNDOAHDG080W</t>
  </si>
  <si>
    <t>BEXLAOB5YFA226</t>
  </si>
  <si>
    <t>FFHNDOAHDG8815</t>
  </si>
  <si>
    <t>BEXLAOB5YFACD5</t>
  </si>
  <si>
    <t>FFHNDOAHDGI8AV</t>
  </si>
  <si>
    <t>BEXLAOB5YFDRN</t>
  </si>
  <si>
    <t>FFHNDOAHDG08K0</t>
  </si>
  <si>
    <t>BEXLAOB5YA1X9</t>
  </si>
  <si>
    <t>FFHNDOAHDF15FD</t>
  </si>
  <si>
    <t>BEXLAOB5YFA20T</t>
  </si>
  <si>
    <t>FFHNDOAADG08HZ</t>
  </si>
  <si>
    <t>BEXLAOB5YFA256</t>
  </si>
  <si>
    <t>FFHNDOAHDU67E</t>
  </si>
  <si>
    <t>BEXLAOB5YFA2LY</t>
  </si>
  <si>
    <t>FFHNDOAHDGIDNF</t>
  </si>
  <si>
    <t>BEXLAOB5YFAR6</t>
  </si>
  <si>
    <t>FFHNDOAHDG8KE</t>
  </si>
  <si>
    <t>BEXLAOB5YFA2TS</t>
  </si>
  <si>
    <t>FFHNDOAHDG1ADF</t>
  </si>
  <si>
    <t>BEXLAOB5YFA059</t>
  </si>
  <si>
    <t>FFHNDOAHG08X1</t>
  </si>
  <si>
    <t>BEXLAOB5YFA1SH</t>
  </si>
  <si>
    <t>FFHNDOAHDFT9LV</t>
  </si>
  <si>
    <t>BEXLAOB5YFAO0ET</t>
  </si>
  <si>
    <t>FFHNDOAHDGO7K5</t>
  </si>
  <si>
    <t>BEXLAOB5YFA2U0</t>
  </si>
  <si>
    <t>FFHNDOAHDG1ACG</t>
  </si>
  <si>
    <t>BEXLAOB5YFA2W3</t>
  </si>
  <si>
    <t>FFHNDOAHDBU5EU</t>
  </si>
  <si>
    <t>BEXLAOB5YFA1WM</t>
  </si>
  <si>
    <t>FFHNDOAHDFV5EE</t>
  </si>
  <si>
    <t>BEXLAOB5YEA2RL</t>
  </si>
  <si>
    <t>FFHNDOAHDG8JW</t>
  </si>
  <si>
    <t>BEXLAOB5YFA1MY</t>
  </si>
  <si>
    <t>FFHNDOAHDFJ60D</t>
  </si>
  <si>
    <t>BEXLAOB5YFA38L</t>
  </si>
  <si>
    <t>FFHNDOAHDG02T8</t>
  </si>
  <si>
    <t>BEXLAOB5YFA2MD</t>
  </si>
  <si>
    <t>FFHNDOAHDG08JM</t>
  </si>
  <si>
    <t>BEXLAOB5YFA2L2</t>
  </si>
  <si>
    <t>FFHNDOAHDG081F</t>
  </si>
  <si>
    <t>BEXLAOB5YFA2LW</t>
  </si>
  <si>
    <t>FFHNDOAHDG1DLE</t>
  </si>
  <si>
    <t>BEXLAOB5YFA2LQ</t>
  </si>
  <si>
    <t>FFHNDOAHDG1DNM</t>
  </si>
  <si>
    <t>BEXLAOB5YFA38N</t>
  </si>
  <si>
    <t>FFHNDOAHDG07K0</t>
  </si>
  <si>
    <t>BEXLAOB5YFAWL</t>
  </si>
  <si>
    <t>FFHNDOAHDFU5EG</t>
  </si>
  <si>
    <t>BEXLAOB5YFA1WD</t>
  </si>
  <si>
    <t>FFHNDOAHDFV5D4</t>
  </si>
  <si>
    <t>BEXLAOB5YFA1V5</t>
  </si>
  <si>
    <t>FFHNDOAHDFT927</t>
  </si>
  <si>
    <t>BEXLAOB5YFA22Z</t>
  </si>
  <si>
    <t>FFHNDOAHDFU65V</t>
  </si>
  <si>
    <t>BEXLAOB5YFA2TZ</t>
  </si>
  <si>
    <t>FFHNDOAHD61AD4</t>
  </si>
  <si>
    <t>BEXLAOB5YFAIMV</t>
  </si>
  <si>
    <t>FFHNDOAHDHU5E8</t>
  </si>
  <si>
    <t>BEXLAOB5YFA0F0</t>
  </si>
  <si>
    <t>FFHNDOAHDG07JM</t>
  </si>
  <si>
    <t>BEXLAOB5YFA2UC</t>
  </si>
  <si>
    <t>FFHNDOAHDG081M</t>
  </si>
  <si>
    <t>BEXLAOB5YFA2L5</t>
  </si>
  <si>
    <t>FFHNDOAHDG0818</t>
  </si>
  <si>
    <t>BEXLAOB5YFA5ME</t>
  </si>
  <si>
    <t>FFHNDOAHDG08MT</t>
  </si>
  <si>
    <t>BEXLAOB5YFA2VF</t>
  </si>
  <si>
    <t>FFHNDOAHDGIDNO</t>
  </si>
  <si>
    <t>BEXLAOB5YFA19N</t>
  </si>
  <si>
    <t>FFHNDOAHDG08MM</t>
  </si>
  <si>
    <t>BEXLAOB5YFA3X2</t>
  </si>
  <si>
    <t>FFHNDOAHDFU50W</t>
  </si>
  <si>
    <t>BEXLAOB5YFA3ZY</t>
  </si>
  <si>
    <t>FFHNDOAHDFU4N0</t>
  </si>
  <si>
    <t>BEXLAOB5YFA1B0</t>
  </si>
  <si>
    <t>FFHNDOAHDG1AC0</t>
  </si>
  <si>
    <t>BEXLAOB5YF0EQ</t>
  </si>
  <si>
    <t>FFHND0AHDGO7JP</t>
  </si>
  <si>
    <t>BEXLAOB5YFA2W9</t>
  </si>
  <si>
    <t>FFHNDOAHDFU5FR</t>
  </si>
  <si>
    <t>BEXLAOB5YFFA1ZL</t>
  </si>
  <si>
    <t>FFHNDOAHDF45FH</t>
  </si>
  <si>
    <t>BEXLAOB5YFA2NW</t>
  </si>
  <si>
    <t>FFHNDOAHG1ACH</t>
  </si>
  <si>
    <t>BEXLAOB5YFA1XC</t>
  </si>
  <si>
    <t>FFHNDOAHDFU5EW</t>
  </si>
  <si>
    <t>BEXL0B5YFA19K</t>
  </si>
  <si>
    <t>FFHNDOAHDG08NG</t>
  </si>
  <si>
    <t>BEXLAOB5YFA2TP</t>
  </si>
  <si>
    <t>FFHNDOAHDG1ACL</t>
  </si>
  <si>
    <t>BEXLAOB5YA2MG</t>
  </si>
  <si>
    <t>FFHNDOAHDG08MR</t>
  </si>
  <si>
    <t>BCYVOECPG13UZ</t>
  </si>
  <si>
    <t>FFHNDOAG2BR7</t>
  </si>
  <si>
    <t>BEXLADB5YFA2RK</t>
  </si>
  <si>
    <t>FFHNDOAHD08KK</t>
  </si>
  <si>
    <t>BCYUBCPG13RN</t>
  </si>
  <si>
    <t>FFHNDOADG2C3U</t>
  </si>
  <si>
    <t>BCYUBOELPG13T1</t>
  </si>
  <si>
    <t>FFHNDAHDG2C3N</t>
  </si>
  <si>
    <t>BCYUBOECPG13WN</t>
  </si>
  <si>
    <t>FFHNDOAHFG2BQX</t>
  </si>
  <si>
    <t>BCYUBOECPG13VR</t>
  </si>
  <si>
    <t>FFHND0AHDG2A1J</t>
  </si>
  <si>
    <t>BEXLADB5YFAOJB</t>
  </si>
  <si>
    <t>FFHNDOAHDGO8YE</t>
  </si>
  <si>
    <t>BCYUBOECPG031U</t>
  </si>
  <si>
    <t>FFHNDOAHDG21BQ</t>
  </si>
  <si>
    <t>BEXLAOB5YA381</t>
  </si>
  <si>
    <t>FFHNDOAHDGO7K9</t>
  </si>
  <si>
    <t>BEXLA0B55YFA1XD</t>
  </si>
  <si>
    <t>FFHNDOAHDFU3L4</t>
  </si>
  <si>
    <t>BEXLAOBYFAZYV</t>
  </si>
  <si>
    <t>FFHNDOAHDFT72F</t>
  </si>
  <si>
    <t>BCYUBOECPG13VN</t>
  </si>
  <si>
    <t>FFHNDOAHDG2CNM</t>
  </si>
  <si>
    <t>BEXLAB5YEA3ZW</t>
  </si>
  <si>
    <t>FFHNDOAHDFU403</t>
  </si>
  <si>
    <t>BCYUBOECPGOEM</t>
  </si>
  <si>
    <t>FFHNDOAHG2CKD</t>
  </si>
  <si>
    <t>BEXLAOB5YFA22S</t>
  </si>
  <si>
    <t>FFHNDOAHDFU65J</t>
  </si>
  <si>
    <t>BCYUBOECPGO1KV</t>
  </si>
  <si>
    <t>FFHNDOAHDG2CK5</t>
  </si>
  <si>
    <t>BCYUBOECPG13TN</t>
  </si>
  <si>
    <t>FFHNDOAHDG2C3V</t>
  </si>
  <si>
    <t>BEXLAOB5YFA38H</t>
  </si>
  <si>
    <t>FFHNDOAHDG07K8</t>
  </si>
  <si>
    <t>BCYUBOECPG01A3</t>
  </si>
  <si>
    <t>FFHNDOAHDG2CCZ</t>
  </si>
  <si>
    <t>BCYUBOECPG13TL</t>
  </si>
  <si>
    <t>FFHNDOAHDG2C3K</t>
  </si>
  <si>
    <t>BCYUBOECPG13V9</t>
  </si>
  <si>
    <t>FHHNDOAHDG2CO2</t>
  </si>
  <si>
    <t>BEXLAOB5YFA2W6</t>
  </si>
  <si>
    <t>FFHDDOAHDFU5FV</t>
  </si>
  <si>
    <t>BEXLAOB5YFA2TY</t>
  </si>
  <si>
    <t>FFHNDOAHDG1AC1</t>
  </si>
  <si>
    <t>BEXLAOBTJF92Y5</t>
  </si>
  <si>
    <t>FFHNDOAHDFTOX1</t>
  </si>
  <si>
    <t>BEXLAOB5YFAOZA</t>
  </si>
  <si>
    <t>FFHNDOAHDGO8YF</t>
  </si>
  <si>
    <t>BCYU60ECPG13WL</t>
  </si>
  <si>
    <t>FFHNDOAHDG2BRB</t>
  </si>
  <si>
    <t>Keyboard Model No</t>
  </si>
  <si>
    <t>Keyboard Serial  No</t>
  </si>
  <si>
    <t>Mouse Model No</t>
  </si>
  <si>
    <t>Mouse Serial  No</t>
  </si>
  <si>
    <t>264/XCOM/2021-22</t>
  </si>
  <si>
    <t>Windows Paper Licence(202)</t>
  </si>
  <si>
    <t>8GB + 4GB</t>
  </si>
  <si>
    <t>4GB+4GB</t>
  </si>
  <si>
    <t>4GB DDR4 + 4GB Ram</t>
  </si>
  <si>
    <t>Purchase AY</t>
  </si>
  <si>
    <t>AY2021 TO AY2022</t>
  </si>
  <si>
    <t>AY2017 TO AY2018</t>
  </si>
  <si>
    <t>AY20216 To AY2017</t>
  </si>
  <si>
    <t xml:space="preserve"> </t>
  </si>
  <si>
    <t>P204V</t>
  </si>
  <si>
    <t>Sr. No.</t>
  </si>
  <si>
    <t>Product</t>
  </si>
  <si>
    <t>Make/Model</t>
  </si>
  <si>
    <t>A4 Printer/ USB Printer</t>
  </si>
  <si>
    <t>HP/P1007</t>
  </si>
  <si>
    <t>VNFNX86264</t>
  </si>
  <si>
    <t>88A</t>
  </si>
  <si>
    <t>A4 Printer/Networking/Duplexing/USB/Auto</t>
  </si>
  <si>
    <t>78A</t>
  </si>
  <si>
    <t>HP/P1008</t>
  </si>
  <si>
    <t>VNC7L11918</t>
  </si>
  <si>
    <t>A4 Printer/ Networking/USB</t>
  </si>
  <si>
    <t>HP/P1505N</t>
  </si>
  <si>
    <t>36A</t>
  </si>
  <si>
    <t>HP/P1606 DN</t>
  </si>
  <si>
    <t>CNCJ210280</t>
  </si>
  <si>
    <t>Mr.Sandesha Shetty</t>
  </si>
  <si>
    <t>VNF3L07127</t>
  </si>
  <si>
    <t>HP/1505N</t>
  </si>
  <si>
    <t>VNF3M06624</t>
  </si>
  <si>
    <t>VNF3M16590</t>
  </si>
  <si>
    <t>CNCJ105524</t>
  </si>
  <si>
    <t>Class Name</t>
  </si>
  <si>
    <t>Interactive Board SN No.</t>
  </si>
  <si>
    <t>H82UD3KZ970125</t>
  </si>
  <si>
    <t>H82UD3KZ970534</t>
  </si>
  <si>
    <t>427/GST/2022-23</t>
  </si>
  <si>
    <t>H82UD3KZ961833</t>
  </si>
  <si>
    <t>807 Class</t>
  </si>
  <si>
    <t>808 Class</t>
  </si>
  <si>
    <t>Virendra Singh</t>
  </si>
  <si>
    <t>college</t>
  </si>
  <si>
    <t xml:space="preserve">Placement Cell </t>
  </si>
  <si>
    <t>INR 18,38,200</t>
  </si>
  <si>
    <t>REF. No.  ADM 130/2021  Date :16/04/22</t>
  </si>
  <si>
    <t>802 Class</t>
  </si>
  <si>
    <t>Degree College Reception</t>
  </si>
  <si>
    <t>4 GB + 4 GB</t>
  </si>
  <si>
    <t>Replaced against faulty laptop HP,Amc Vendor has replaced Lenovo I3, 2,4Ghz, 4th GEN.4GB instead of this Laptop, Serial Number is JVHFC1/Part No: SL10F44362(2018)</t>
  </si>
  <si>
    <t>5F Chemistry Lab</t>
  </si>
  <si>
    <t>5F PhysicsLab</t>
  </si>
  <si>
    <t>CCTV Camera</t>
  </si>
  <si>
    <t>Interactive Board</t>
  </si>
  <si>
    <t>809 Class</t>
  </si>
  <si>
    <t>810 Class</t>
  </si>
  <si>
    <t>Bunts Sangha’s S.M.Shetty College of Science, Commerce and Management Studies</t>
  </si>
  <si>
    <t>Counts</t>
  </si>
  <si>
    <t>Ay2017 to AY2018</t>
  </si>
  <si>
    <t>Ay2018 to AY2019</t>
  </si>
  <si>
    <t>AY2019 to AY2020</t>
  </si>
  <si>
    <t>AY2021 to AY2022</t>
  </si>
  <si>
    <t>Device Type</t>
  </si>
  <si>
    <t>Server</t>
  </si>
  <si>
    <t>NAS backup Storage</t>
  </si>
  <si>
    <t>NAS for DMS</t>
  </si>
  <si>
    <t>AY2016 to AY2017</t>
  </si>
  <si>
    <t>AY2020 to AY2021</t>
  </si>
  <si>
    <t>AY2017 to AY 2018</t>
  </si>
  <si>
    <t>AY2019 to AY 2020</t>
  </si>
  <si>
    <t>Purchase Year</t>
  </si>
  <si>
    <t>AY2018 to AY2019</t>
  </si>
  <si>
    <t>Before AY2016 to AY2017</t>
  </si>
  <si>
    <t>AY2017 to AY2018</t>
  </si>
  <si>
    <t>AY2018 to Ay2019</t>
  </si>
  <si>
    <t>Before Ay2016 toAy2017</t>
  </si>
  <si>
    <t>AY2016 to Ay2017</t>
  </si>
  <si>
    <t>AY2017 to Ay2018</t>
  </si>
  <si>
    <t>AY2019 to Ay2020</t>
  </si>
  <si>
    <t>AY 2021 to Ay2022</t>
  </si>
  <si>
    <t>One more Data center biometric</t>
  </si>
  <si>
    <t>Ay2015 to AY2016</t>
  </si>
  <si>
    <t>Ay2021to Ay2022</t>
  </si>
  <si>
    <t>DEL</t>
  </si>
  <si>
    <t>Grand Total</t>
  </si>
  <si>
    <t>PC</t>
  </si>
  <si>
    <t>2017 to 2018</t>
  </si>
  <si>
    <t>2019 to 2020</t>
  </si>
  <si>
    <t>Projector</t>
  </si>
  <si>
    <t>NVR</t>
  </si>
  <si>
    <t>2018 to 2019</t>
  </si>
  <si>
    <t>Before AY2016 to Ay2017</t>
  </si>
  <si>
    <t>Before AY2017 to Ay2018</t>
  </si>
  <si>
    <t>2020 to 2021</t>
  </si>
  <si>
    <t>2021 to 2022</t>
  </si>
  <si>
    <t>Laptops</t>
  </si>
  <si>
    <t>Before Ay2016 to Ay2017</t>
  </si>
  <si>
    <t>Network Switch</t>
  </si>
  <si>
    <t>IC-15-16/10115A</t>
  </si>
  <si>
    <t>Interactive board</t>
  </si>
  <si>
    <t>Ay2022-Ay2023</t>
  </si>
  <si>
    <t>LDS/22-23/0428</t>
  </si>
  <si>
    <t>LDS/2015-2016/1997</t>
  </si>
  <si>
    <t>210/2017-18/XCOM</t>
  </si>
  <si>
    <t>15,69,477</t>
  </si>
  <si>
    <t>Sr.No.</t>
  </si>
  <si>
    <t>Description</t>
  </si>
  <si>
    <t>Samsung 32 inch LED Display 1920*1080 (Full HD)  Affordable digital signage that supports 16/7 operation and 350-nit brightness Easy and simple content management with embedded MagicInfo Lite Slim design and expanded connectivity options for space efficiency, With  Wall Mount Kit</t>
  </si>
  <si>
    <t>Expert infotech</t>
  </si>
  <si>
    <t>Samsung DC32E</t>
  </si>
  <si>
    <t>0A89HPBJ600354</t>
  </si>
  <si>
    <t>Liji Santhosh</t>
  </si>
  <si>
    <t>Samsung 32 inch LED Display 1920*1080 (Full HD)  Affordable digital signage that supports 16/7 operation and 350-nit brightness Easy and simple content management with embedded MagicInfo Lite Slim design and expanded connectivity options for space efficiency, With  floor stand</t>
  </si>
  <si>
    <t>0A89HPBJ600352K</t>
  </si>
  <si>
    <t>Samsung 40 inch LED Display 1920*1080 (Full HD)  Affordable digital signage that supports 16/7 operation and 350-nit brightness Easy and simple content management with embedded MagicInfo Lite Slim design and expanded connectivity options for space efficiency, With  Wall Mount Kit</t>
  </si>
  <si>
    <t>Samsung DC40E</t>
  </si>
  <si>
    <t>0A7PHPBJ4000035</t>
  </si>
  <si>
    <t>Shridhara Shetty</t>
  </si>
  <si>
    <t>Samsung 55 inch LED Display 1920*1080 (Full HD)  Affordable digital signage that supports 16/7 operation and 350-nit brightness Easy and simple content management with embedded MagicInfo Lite Slim design and expanded connectivity options for space efficiency, With  Wall Mount Kit</t>
  </si>
  <si>
    <t>Samsung DC55E</t>
  </si>
  <si>
    <t>7th Floor Open area</t>
  </si>
  <si>
    <t>Samsung 32 inch LED Display - DC32E Affordable digital signage that supports 16/7 operation and 350-nit brightness easy and simple content management with embedded magic info lite Slim design and Expanded connectivity options for space efficiency, with wall Mount Kit (Three years warranty from samsung)</t>
  </si>
  <si>
    <t>LH32DCEPLGC/XL</t>
  </si>
  <si>
    <t>001KHNDM400033N</t>
  </si>
  <si>
    <t>CCTV Viewer</t>
  </si>
  <si>
    <t>NAS Backup</t>
  </si>
  <si>
    <t>DMS NAS</t>
  </si>
  <si>
    <t>Academic Year</t>
  </si>
  <si>
    <t>Internet bandwidth 1:1 dedicated(Primary)</t>
  </si>
  <si>
    <t>Internet bandwidth 1:1 dedicated(Secondary)</t>
  </si>
  <si>
    <t>45Mbps</t>
  </si>
  <si>
    <t>8Mbps</t>
  </si>
  <si>
    <t>100Mbps</t>
  </si>
  <si>
    <t>155Mbps</t>
  </si>
  <si>
    <t>15Mbps</t>
  </si>
  <si>
    <t>200Mbps</t>
  </si>
  <si>
    <t>RAM Upgrdation</t>
  </si>
  <si>
    <t>Server Room server Rack</t>
  </si>
  <si>
    <t>Security</t>
  </si>
  <si>
    <t>SOPHOS XG 310</t>
  </si>
  <si>
    <t>SOPHOS</t>
  </si>
  <si>
    <r>
      <t>XG310 (SFOS 18.5.2 MR-2-Build380)</t>
    </r>
    <r>
      <rPr>
        <sz val="10"/>
        <color rgb="FF999999"/>
        <rFont val="Arial"/>
        <family val="2"/>
      </rPr>
      <t> C320ABDFWGJVRFA</t>
    </r>
  </si>
  <si>
    <t>Replacement</t>
  </si>
  <si>
    <t>192.168.3.252</t>
  </si>
  <si>
    <t>earlier it was stock</t>
  </si>
  <si>
    <t>Need to disposal henceforth</t>
  </si>
  <si>
    <t>CCTV Screen</t>
  </si>
  <si>
    <t>Earlier it was in 6th floot IT Lab</t>
  </si>
  <si>
    <t>914/GST/2022-23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</si>
</sst>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09]d\-mmm\-yy;@"/>
    <numFmt numFmtId="165" formatCode="[$-409]dd\-mmm\-yy;@"/>
  </numFmts>
  <fonts count="35" x14ac:knownFonts="1">
    <font>
      <sz val="11"/>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u/>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b/>
      <u/>
      <sz val="22"/>
      <color theme="10"/>
      <name val="Calibri"/>
      <family val="2"/>
      <scheme val="minor"/>
    </font>
    <font>
      <b/>
      <u/>
      <sz val="24"/>
      <color theme="10"/>
      <name val="Calibri"/>
      <family val="2"/>
      <scheme val="minor"/>
    </font>
    <font>
      <sz val="11"/>
      <color rgb="FF000000"/>
      <name val="Calibri"/>
      <family val="2"/>
      <scheme val="minor"/>
    </font>
    <font>
      <sz val="14"/>
      <color theme="1"/>
      <name val="Calibri"/>
      <family val="2"/>
      <scheme val="minor"/>
    </font>
    <font>
      <b/>
      <u/>
      <sz val="14"/>
      <color theme="10"/>
      <name val="Calibri"/>
      <family val="2"/>
      <scheme val="minor"/>
    </font>
    <font>
      <sz val="8"/>
      <color theme="1"/>
      <name val="Times New Roman"/>
      <family val="1"/>
    </font>
    <font>
      <sz val="11"/>
      <color rgb="FF1F497D"/>
      <name val="Calibri"/>
      <family val="2"/>
      <scheme val="minor"/>
    </font>
    <font>
      <sz val="11"/>
      <color rgb="FFFF0000"/>
      <name val="Calibri"/>
      <family val="2"/>
      <scheme val="minor"/>
    </font>
    <font>
      <b/>
      <sz val="9"/>
      <color indexed="81"/>
      <name val="Tahoma"/>
      <family val="2"/>
    </font>
    <font>
      <sz val="9"/>
      <color indexed="81"/>
      <name val="Tahoma"/>
      <family val="2"/>
    </font>
    <font>
      <sz val="10"/>
      <name val="Arial"/>
      <family val="2"/>
    </font>
    <font>
      <sz val="11"/>
      <name val="Times New Roman"/>
      <family val="1"/>
    </font>
    <font>
      <sz val="11"/>
      <color theme="1"/>
      <name val="Times New Roman"/>
      <family val="1"/>
    </font>
    <font>
      <u/>
      <sz val="11"/>
      <color theme="10"/>
      <name val="Calibri"/>
      <family val="2"/>
    </font>
    <font>
      <b/>
      <sz val="11"/>
      <name val="Times New Roman"/>
      <family val="1"/>
    </font>
    <font>
      <sz val="10"/>
      <color theme="1"/>
      <name val="Calibri"/>
      <family val="2"/>
      <scheme val="minor"/>
    </font>
    <font>
      <b/>
      <sz val="12"/>
      <color theme="1"/>
      <name val="Calibri"/>
      <family val="2"/>
      <scheme val="minor"/>
    </font>
    <font>
      <b/>
      <u/>
      <sz val="16"/>
      <color theme="10"/>
      <name val="Calibri"/>
      <family val="2"/>
      <scheme val="minor"/>
    </font>
    <font>
      <sz val="12"/>
      <color theme="1"/>
      <name val="Calibri"/>
      <family val="2"/>
      <scheme val="minor"/>
    </font>
    <font>
      <sz val="10"/>
      <name val="Calibri"/>
      <family val="2"/>
      <scheme val="minor"/>
    </font>
    <font>
      <sz val="8"/>
      <name val="Times New Roman"/>
      <family val="1"/>
    </font>
    <font>
      <b/>
      <sz val="10"/>
      <name val="Calibri"/>
      <family val="2"/>
      <scheme val="minor"/>
    </font>
    <font>
      <b/>
      <sz val="11"/>
      <color theme="1"/>
      <name val="Times New Roman"/>
      <family val="1"/>
    </font>
    <font>
      <sz val="10"/>
      <color theme="1"/>
      <name val="Times New Roman"/>
      <family val="1"/>
    </font>
    <font>
      <sz val="12"/>
      <color theme="1"/>
      <name val="Calibri"/>
      <family val="2"/>
    </font>
    <font>
      <sz val="11"/>
      <color theme="1"/>
      <name val="Calibri"/>
      <family val="2"/>
    </font>
    <font>
      <sz val="10"/>
      <color rgb="FF999999"/>
      <name val="Arial"/>
      <family val="2"/>
    </font>
  </fonts>
  <fills count="2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3" tint="0.79998168889431442"/>
        <bgColor indexed="26"/>
      </patternFill>
    </fill>
    <fill>
      <patternFill patternType="solid">
        <fgColor theme="7" tint="0.59999389629810485"/>
        <bgColor indexed="26"/>
      </patternFill>
    </fill>
    <fill>
      <patternFill patternType="solid">
        <fgColor theme="9"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26"/>
      </patternFill>
    </fill>
    <fill>
      <patternFill patternType="solid">
        <fgColor theme="0"/>
        <bgColor indexed="64"/>
      </patternFill>
    </fill>
    <fill>
      <patternFill patternType="solid">
        <fgColor theme="4" tint="0.79998168889431442"/>
        <bgColor theme="4" tint="0.79998168889431442"/>
      </patternFill>
    </fill>
    <fill>
      <patternFill patternType="solid">
        <fgColor theme="4"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4">
    <xf numFmtId="0" fontId="0" fillId="0" borderId="0"/>
    <xf numFmtId="0" fontId="2" fillId="0" borderId="0" applyNumberFormat="0" applyFill="0" applyBorder="0" applyAlignment="0" applyProtection="0"/>
    <xf numFmtId="0" fontId="18" fillId="0" borderId="0"/>
    <xf numFmtId="0" fontId="21" fillId="0" borderId="0" applyNumberFormat="0" applyFill="0" applyBorder="0" applyAlignment="0" applyProtection="0">
      <alignment vertical="top"/>
      <protection locked="0"/>
    </xf>
  </cellStyleXfs>
  <cellXfs count="445">
    <xf numFmtId="0" fontId="0" fillId="0" borderId="0" xfId="0"/>
    <xf numFmtId="0" fontId="1" fillId="0" borderId="1" xfId="0" applyFont="1" applyFill="1" applyBorder="1"/>
    <xf numFmtId="0" fontId="0" fillId="0" borderId="0" xfId="0" applyAlignment="1">
      <alignment horizontal="center"/>
    </xf>
    <xf numFmtId="0" fontId="0" fillId="0" borderId="1" xfId="0" applyFont="1" applyBorder="1"/>
    <xf numFmtId="0" fontId="0" fillId="0" borderId="1" xfId="0" applyFont="1" applyFill="1" applyBorder="1"/>
    <xf numFmtId="0" fontId="0" fillId="0" borderId="1" xfId="0" applyFont="1" applyFill="1" applyBorder="1" applyAlignment="1">
      <alignment horizontal="center"/>
    </xf>
    <xf numFmtId="0" fontId="0" fillId="0" borderId="1" xfId="0" applyBorder="1" applyAlignment="1">
      <alignment horizontal="center"/>
    </xf>
    <xf numFmtId="0" fontId="0" fillId="0" borderId="1" xfId="0" applyBorder="1"/>
    <xf numFmtId="0" fontId="5" fillId="0" borderId="0" xfId="0" applyFont="1"/>
    <xf numFmtId="0" fontId="5" fillId="0" borderId="1" xfId="0" applyFont="1" applyFill="1" applyBorder="1"/>
    <xf numFmtId="0" fontId="0" fillId="0" borderId="0" xfId="0" applyAlignment="1">
      <alignment horizontal="left"/>
    </xf>
    <xf numFmtId="0" fontId="8" fillId="0" borderId="0" xfId="1" applyFont="1" applyAlignment="1">
      <alignment horizontal="center"/>
    </xf>
    <xf numFmtId="0" fontId="0" fillId="0" borderId="1" xfId="0" applyFill="1" applyBorder="1"/>
    <xf numFmtId="0" fontId="5" fillId="0" borderId="0" xfId="0" applyFont="1" applyFill="1"/>
    <xf numFmtId="0" fontId="0" fillId="0" borderId="1" xfId="0" applyFont="1" applyFill="1" applyBorder="1" applyAlignment="1"/>
    <xf numFmtId="0" fontId="0" fillId="0" borderId="0" xfId="0" applyBorder="1"/>
    <xf numFmtId="0" fontId="0" fillId="0" borderId="1" xfId="0" applyBorder="1" applyAlignment="1">
      <alignment wrapText="1"/>
    </xf>
    <xf numFmtId="0" fontId="0" fillId="0" borderId="0" xfId="0" applyAlignment="1">
      <alignment wrapText="1"/>
    </xf>
    <xf numFmtId="0" fontId="0" fillId="0" borderId="1" xfId="0" applyFont="1" applyFill="1" applyBorder="1" applyAlignment="1">
      <alignment horizontal="left"/>
    </xf>
    <xf numFmtId="0" fontId="0" fillId="0" borderId="0" xfId="0" applyFont="1" applyFill="1"/>
    <xf numFmtId="0" fontId="0" fillId="0" borderId="1" xfId="0" applyFill="1" applyBorder="1" applyAlignment="1"/>
    <xf numFmtId="0" fontId="0" fillId="0" borderId="1" xfId="0" applyFill="1" applyBorder="1" applyAlignment="1">
      <alignment horizontal="left"/>
    </xf>
    <xf numFmtId="0" fontId="0" fillId="0" borderId="0" xfId="0" applyFill="1"/>
    <xf numFmtId="0" fontId="1" fillId="0" borderId="1" xfId="0" applyFont="1" applyFill="1" applyBorder="1" applyAlignment="1">
      <alignment horizontal="center"/>
    </xf>
    <xf numFmtId="0" fontId="0" fillId="0" borderId="1" xfId="0" applyFill="1" applyBorder="1" applyAlignment="1">
      <alignment horizontal="left" vertical="center"/>
    </xf>
    <xf numFmtId="0" fontId="5" fillId="0" borderId="1" xfId="0" applyFont="1" applyFill="1" applyBorder="1" applyAlignment="1">
      <alignment horizontal="left" vertical="center"/>
    </xf>
    <xf numFmtId="0" fontId="0" fillId="0" borderId="1" xfId="0" applyFont="1" applyFill="1" applyBorder="1" applyAlignment="1">
      <alignment horizontal="left" vertical="center"/>
    </xf>
    <xf numFmtId="0" fontId="5" fillId="0" borderId="1" xfId="0" applyFont="1" applyFill="1" applyBorder="1" applyAlignment="1">
      <alignment vertical="center"/>
    </xf>
    <xf numFmtId="0" fontId="5" fillId="0" borderId="5" xfId="0" applyFont="1" applyFill="1" applyBorder="1" applyAlignment="1">
      <alignment vertical="center"/>
    </xf>
    <xf numFmtId="0" fontId="5" fillId="0" borderId="6" xfId="0" applyFont="1" applyFill="1" applyBorder="1" applyAlignment="1">
      <alignment vertical="center"/>
    </xf>
    <xf numFmtId="0" fontId="0" fillId="0" borderId="1" xfId="0" applyFill="1" applyBorder="1" applyAlignment="1">
      <alignmen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wrapText="1"/>
    </xf>
    <xf numFmtId="0" fontId="1" fillId="0" borderId="1" xfId="0" applyFont="1" applyFill="1" applyBorder="1" applyAlignment="1">
      <alignment horizontal="left"/>
    </xf>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wrapText="1"/>
    </xf>
    <xf numFmtId="0" fontId="0" fillId="0" borderId="1" xfId="0" applyFont="1" applyFill="1" applyBorder="1" applyAlignment="1">
      <alignment horizontal="left" wrapText="1"/>
    </xf>
    <xf numFmtId="14" fontId="0" fillId="0" borderId="1" xfId="0" applyNumberFormat="1" applyFill="1" applyBorder="1" applyAlignment="1">
      <alignment horizontal="left"/>
    </xf>
    <xf numFmtId="0" fontId="0" fillId="0" borderId="1" xfId="0" applyFill="1" applyBorder="1" applyAlignment="1">
      <alignment horizontal="center"/>
    </xf>
    <xf numFmtId="0" fontId="0" fillId="0" borderId="0" xfId="0" applyFont="1" applyFill="1" applyAlignment="1">
      <alignment horizontal="left" vertical="center"/>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1" xfId="0" applyFont="1" applyFill="1" applyBorder="1" applyAlignment="1">
      <alignment horizontal="center" vertical="center"/>
    </xf>
    <xf numFmtId="0" fontId="19" fillId="0" borderId="1" xfId="2" applyFont="1" applyFill="1" applyBorder="1" applyAlignment="1">
      <alignment horizontal="center" vertical="center"/>
    </xf>
    <xf numFmtId="0" fontId="19" fillId="0" borderId="1" xfId="2" applyFont="1" applyFill="1" applyBorder="1" applyAlignment="1">
      <alignment vertical="center"/>
    </xf>
    <xf numFmtId="0" fontId="19" fillId="0" borderId="1" xfId="2" applyFont="1" applyFill="1" applyBorder="1" applyAlignment="1">
      <alignment horizontal="left" vertical="center"/>
    </xf>
    <xf numFmtId="0" fontId="1" fillId="0" borderId="1" xfId="0" applyFont="1" applyFill="1" applyBorder="1" applyAlignment="1">
      <alignment horizontal="left" vertical="center"/>
    </xf>
    <xf numFmtId="0" fontId="0" fillId="0" borderId="1" xfId="0" applyFont="1" applyFill="1" applyBorder="1" applyAlignment="1">
      <alignment vertical="center" wrapText="1"/>
    </xf>
    <xf numFmtId="14" fontId="0"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0" fillId="0" borderId="0" xfId="0" applyFont="1" applyFill="1" applyBorder="1" applyAlignment="1">
      <alignment horizontal="center"/>
    </xf>
    <xf numFmtId="0" fontId="5" fillId="0" borderId="1" xfId="0" applyFont="1" applyFill="1" applyBorder="1" applyAlignment="1">
      <alignment horizontal="center"/>
    </xf>
    <xf numFmtId="0" fontId="19" fillId="0" borderId="1" xfId="2" applyFont="1" applyFill="1" applyBorder="1" applyAlignment="1">
      <alignment vertical="center" wrapText="1"/>
    </xf>
    <xf numFmtId="14" fontId="0" fillId="0" borderId="1" xfId="0" applyNumberFormat="1" applyFont="1" applyFill="1" applyBorder="1" applyAlignment="1">
      <alignment horizontal="left" vertical="center" wrapText="1"/>
    </xf>
    <xf numFmtId="0" fontId="0" fillId="0" borderId="1" xfId="0" applyFill="1" applyBorder="1" applyAlignment="1">
      <alignment wrapText="1"/>
    </xf>
    <xf numFmtId="0" fontId="0" fillId="0" borderId="1" xfId="0" applyFill="1" applyBorder="1" applyAlignment="1">
      <alignment horizontal="left" wrapText="1"/>
    </xf>
    <xf numFmtId="0" fontId="0" fillId="0" borderId="1" xfId="0" applyFont="1" applyFill="1" applyBorder="1" applyAlignment="1">
      <alignment horizontal="center" vertical="center" wrapText="1"/>
    </xf>
    <xf numFmtId="0" fontId="22" fillId="0" borderId="1" xfId="2"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wrapText="1"/>
    </xf>
    <xf numFmtId="14" fontId="0" fillId="0" borderId="1" xfId="0" applyNumberFormat="1" applyBorder="1" applyAlignment="1">
      <alignment horizontal="center"/>
    </xf>
    <xf numFmtId="0" fontId="5" fillId="0" borderId="0" xfId="0" applyFont="1" applyFill="1" applyAlignment="1"/>
    <xf numFmtId="14" fontId="0" fillId="0" borderId="1" xfId="0" applyNumberFormat="1" applyFill="1" applyBorder="1" applyAlignment="1">
      <alignment horizontal="center" vertical="center"/>
    </xf>
    <xf numFmtId="0" fontId="5" fillId="0" borderId="1" xfId="0" applyFont="1" applyFill="1" applyBorder="1" applyAlignment="1">
      <alignment horizontal="center" vertical="center" wrapText="1"/>
    </xf>
    <xf numFmtId="0" fontId="0" fillId="0" borderId="0" xfId="0" applyFill="1" applyAlignment="1">
      <alignment horizontal="center"/>
    </xf>
    <xf numFmtId="0" fontId="0" fillId="0" borderId="1" xfId="0" applyFill="1" applyBorder="1" applyAlignment="1">
      <alignment vertical="center" wrapText="1"/>
    </xf>
    <xf numFmtId="0" fontId="0" fillId="0" borderId="0" xfId="0" applyFill="1" applyAlignment="1">
      <alignment vertical="center"/>
    </xf>
    <xf numFmtId="0" fontId="0" fillId="0" borderId="0" xfId="0" applyFill="1" applyAlignment="1">
      <alignment vertical="center" wrapText="1"/>
    </xf>
    <xf numFmtId="0" fontId="0" fillId="0" borderId="0" xfId="0" applyFill="1" applyAlignment="1">
      <alignment horizontal="center" vertical="center"/>
    </xf>
    <xf numFmtId="0" fontId="0" fillId="0" borderId="0" xfId="0" applyFill="1" applyAlignment="1"/>
    <xf numFmtId="0" fontId="0" fillId="0" borderId="0" xfId="0" applyFont="1" applyFill="1" applyAlignment="1">
      <alignment wrapText="1"/>
    </xf>
    <xf numFmtId="0" fontId="13" fillId="0" borderId="1" xfId="0" applyFont="1" applyFill="1" applyBorder="1" applyAlignment="1">
      <alignment horizontal="center" vertical="center"/>
    </xf>
    <xf numFmtId="0" fontId="14" fillId="0" borderId="1" xfId="0" applyFont="1" applyFill="1" applyBorder="1" applyAlignment="1">
      <alignment vertical="center"/>
    </xf>
    <xf numFmtId="0" fontId="0" fillId="0" borderId="5" xfId="0" applyFill="1" applyBorder="1" applyAlignment="1">
      <alignment vertical="center"/>
    </xf>
    <xf numFmtId="0" fontId="0" fillId="0" borderId="6" xfId="0" applyFill="1" applyBorder="1" applyAlignment="1">
      <alignment vertical="center"/>
    </xf>
    <xf numFmtId="4" fontId="0" fillId="0" borderId="1" xfId="0" applyNumberFormat="1" applyFill="1" applyBorder="1" applyAlignment="1">
      <alignment horizontal="center" vertical="center"/>
    </xf>
    <xf numFmtId="0" fontId="5" fillId="0" borderId="0" xfId="0" applyFont="1" applyFill="1" applyAlignment="1">
      <alignment vertical="center"/>
    </xf>
    <xf numFmtId="14" fontId="0" fillId="0" borderId="1" xfId="0" applyNumberFormat="1" applyFont="1" applyFill="1" applyBorder="1" applyAlignment="1">
      <alignment horizontal="center" vertical="center"/>
    </xf>
    <xf numFmtId="0" fontId="10" fillId="0" borderId="1" xfId="0" applyFont="1" applyFill="1" applyBorder="1" applyAlignment="1">
      <alignment vertical="center" wrapText="1"/>
    </xf>
    <xf numFmtId="0" fontId="0" fillId="0" borderId="0" xfId="0" applyAlignment="1">
      <alignment horizontal="left" vertical="center" wrapText="1"/>
    </xf>
    <xf numFmtId="0" fontId="1" fillId="3" borderId="1" xfId="0" applyFont="1" applyFill="1" applyBorder="1" applyAlignment="1">
      <alignment horizontal="center"/>
    </xf>
    <xf numFmtId="0" fontId="1" fillId="3"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horizontal="left" vertical="center" wrapText="1"/>
    </xf>
    <xf numFmtId="0" fontId="0" fillId="0" borderId="1" xfId="0"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1" fillId="2" borderId="1" xfId="0" applyFont="1" applyFill="1" applyBorder="1" applyAlignment="1">
      <alignment wrapText="1"/>
    </xf>
    <xf numFmtId="0" fontId="1" fillId="2" borderId="1" xfId="0" applyFont="1" applyFill="1" applyBorder="1" applyAlignment="1">
      <alignment horizontal="center" wrapText="1"/>
    </xf>
    <xf numFmtId="0" fontId="0" fillId="0" borderId="1" xfId="0" applyBorder="1" applyAlignment="1">
      <alignment horizontal="center" vertical="center" wrapText="1"/>
    </xf>
    <xf numFmtId="0" fontId="1" fillId="2" borderId="1" xfId="0" applyFont="1" applyFill="1" applyBorder="1" applyAlignment="1">
      <alignment horizontal="left" wrapText="1"/>
    </xf>
    <xf numFmtId="0" fontId="22" fillId="0" borderId="1" xfId="2" applyFont="1" applyFill="1" applyBorder="1" applyAlignment="1">
      <alignment horizontal="center" vertical="center" wrapText="1"/>
    </xf>
    <xf numFmtId="0" fontId="19" fillId="0" borderId="1" xfId="2" applyFont="1" applyFill="1" applyBorder="1" applyAlignment="1">
      <alignment horizontal="center" vertical="center" wrapText="1"/>
    </xf>
    <xf numFmtId="0" fontId="0" fillId="0" borderId="0" xfId="0" applyFont="1" applyFill="1" applyAlignment="1">
      <alignment horizontal="center" vertical="center" wrapText="1"/>
    </xf>
    <xf numFmtId="0" fontId="5" fillId="0" borderId="0" xfId="0" applyFont="1" applyFill="1" applyAlignment="1">
      <alignment horizontal="center"/>
    </xf>
    <xf numFmtId="0" fontId="5" fillId="0" borderId="0" xfId="0" applyFont="1" applyAlignment="1">
      <alignment wrapText="1"/>
    </xf>
    <xf numFmtId="0" fontId="5" fillId="0" borderId="0" xfId="0" applyFont="1" applyAlignment="1">
      <alignment horizontal="center" wrapText="1"/>
    </xf>
    <xf numFmtId="0" fontId="5" fillId="0" borderId="0" xfId="0" applyFont="1" applyAlignment="1">
      <alignment horizontal="center"/>
    </xf>
    <xf numFmtId="0" fontId="5" fillId="0" borderId="0" xfId="0" applyFont="1" applyFill="1" applyAlignment="1">
      <alignment horizontal="center" wrapText="1"/>
    </xf>
    <xf numFmtId="0" fontId="5" fillId="3" borderId="1" xfId="0" applyFont="1" applyFill="1" applyBorder="1" applyAlignment="1">
      <alignment horizontal="center" wrapText="1"/>
    </xf>
    <xf numFmtId="0" fontId="5" fillId="3" borderId="1" xfId="0" applyFont="1" applyFill="1" applyBorder="1" applyAlignment="1">
      <alignment horizontal="center"/>
    </xf>
    <xf numFmtId="0" fontId="5" fillId="11" borderId="1" xfId="0" applyFont="1" applyFill="1" applyBorder="1"/>
    <xf numFmtId="0" fontId="5" fillId="11" borderId="1" xfId="0" applyFont="1" applyFill="1" applyBorder="1" applyAlignment="1">
      <alignment horizontal="center" vertical="center" wrapText="1"/>
    </xf>
    <xf numFmtId="0" fontId="5" fillId="11" borderId="1" xfId="0" applyFont="1" applyFill="1" applyBorder="1" applyAlignment="1">
      <alignment horizontal="center"/>
    </xf>
    <xf numFmtId="0" fontId="5" fillId="12" borderId="1" xfId="0" applyFont="1" applyFill="1" applyBorder="1"/>
    <xf numFmtId="0" fontId="5" fillId="12" borderId="1" xfId="0" applyFont="1" applyFill="1" applyBorder="1" applyAlignment="1">
      <alignment horizontal="center"/>
    </xf>
    <xf numFmtId="0" fontId="5" fillId="9" borderId="1" xfId="0" applyFont="1" applyFill="1" applyBorder="1"/>
    <xf numFmtId="0" fontId="5" fillId="13" borderId="1" xfId="0" applyFont="1" applyFill="1" applyBorder="1" applyAlignment="1">
      <alignment horizontal="center"/>
    </xf>
    <xf numFmtId="0" fontId="5" fillId="9" borderId="1" xfId="0" applyFont="1" applyFill="1" applyBorder="1" applyAlignment="1">
      <alignment horizontal="center"/>
    </xf>
    <xf numFmtId="0" fontId="5" fillId="9" borderId="1" xfId="0" applyFont="1" applyFill="1" applyBorder="1" applyAlignment="1">
      <alignment horizontal="center" vertical="center" wrapText="1"/>
    </xf>
    <xf numFmtId="0" fontId="5" fillId="13" borderId="1" xfId="0" applyFont="1" applyFill="1" applyBorder="1"/>
    <xf numFmtId="0" fontId="5" fillId="9" borderId="0" xfId="0" applyFont="1" applyFill="1" applyAlignment="1">
      <alignment horizontal="center"/>
    </xf>
    <xf numFmtId="0" fontId="5" fillId="14" borderId="1" xfId="0" applyFont="1" applyFill="1" applyBorder="1"/>
    <xf numFmtId="0" fontId="5" fillId="14" borderId="1" xfId="0" applyFont="1" applyFill="1" applyBorder="1" applyAlignment="1">
      <alignment horizontal="center"/>
    </xf>
    <xf numFmtId="0" fontId="5" fillId="15" borderId="6" xfId="0" applyFont="1" applyFill="1" applyBorder="1" applyAlignment="1">
      <alignment horizontal="center" vertical="center" wrapText="1"/>
    </xf>
    <xf numFmtId="0" fontId="5" fillId="15" borderId="6" xfId="0" applyFont="1" applyFill="1" applyBorder="1" applyAlignment="1">
      <alignment vertical="center" wrapText="1"/>
    </xf>
    <xf numFmtId="0" fontId="5" fillId="15" borderId="6" xfId="0" applyFont="1" applyFill="1" applyBorder="1" applyAlignment="1">
      <alignment vertical="center"/>
    </xf>
    <xf numFmtId="0" fontId="5" fillId="15" borderId="6" xfId="0" applyFont="1" applyFill="1" applyBorder="1" applyAlignment="1">
      <alignment horizontal="center" vertical="center"/>
    </xf>
    <xf numFmtId="14" fontId="5" fillId="15" borderId="6" xfId="0" applyNumberFormat="1" applyFont="1" applyFill="1" applyBorder="1" applyAlignment="1">
      <alignment horizontal="center" vertical="center"/>
    </xf>
    <xf numFmtId="0" fontId="5" fillId="5" borderId="1" xfId="0" applyFont="1" applyFill="1" applyBorder="1" applyAlignment="1">
      <alignment horizontal="center" vertical="center"/>
    </xf>
    <xf numFmtId="0" fontId="0" fillId="5" borderId="1" xfId="0" applyFont="1" applyFill="1" applyBorder="1" applyAlignment="1">
      <alignment vertical="center" wrapText="1"/>
    </xf>
    <xf numFmtId="0" fontId="5" fillId="5" borderId="1" xfId="0" applyFont="1" applyFill="1" applyBorder="1" applyAlignment="1">
      <alignment vertical="center" wrapText="1"/>
    </xf>
    <xf numFmtId="0" fontId="5" fillId="5" borderId="1" xfId="0" applyFont="1" applyFill="1" applyBorder="1" applyAlignment="1">
      <alignment vertical="center"/>
    </xf>
    <xf numFmtId="0" fontId="5" fillId="5" borderId="1" xfId="0" applyFont="1" applyFill="1" applyBorder="1" applyAlignment="1">
      <alignment horizontal="center" vertical="center" wrapText="1"/>
    </xf>
    <xf numFmtId="14" fontId="5" fillId="5" borderId="1" xfId="0" applyNumberFormat="1" applyFont="1" applyFill="1" applyBorder="1" applyAlignment="1">
      <alignment horizontal="center" vertical="center"/>
    </xf>
    <xf numFmtId="0" fontId="5" fillId="16" borderId="1" xfId="0" applyFont="1" applyFill="1" applyBorder="1" applyAlignment="1">
      <alignment horizontal="center"/>
    </xf>
    <xf numFmtId="0" fontId="10" fillId="16" borderId="1" xfId="0" applyFont="1" applyFill="1" applyBorder="1" applyAlignment="1">
      <alignment vertical="center" wrapText="1"/>
    </xf>
    <xf numFmtId="0" fontId="5" fillId="16" borderId="1" xfId="0" applyFont="1" applyFill="1" applyBorder="1" applyAlignment="1">
      <alignment wrapText="1"/>
    </xf>
    <xf numFmtId="0" fontId="5" fillId="16" borderId="1" xfId="0" applyFont="1" applyFill="1" applyBorder="1" applyAlignment="1">
      <alignment horizontal="center" wrapText="1"/>
    </xf>
    <xf numFmtId="0" fontId="5" fillId="16" borderId="1" xfId="0" applyFont="1" applyFill="1" applyBorder="1"/>
    <xf numFmtId="0" fontId="5" fillId="16" borderId="1" xfId="0" applyFont="1" applyFill="1" applyBorder="1" applyAlignment="1">
      <alignment horizontal="center" vertical="center"/>
    </xf>
    <xf numFmtId="0" fontId="24" fillId="0" borderId="1" xfId="0" applyFont="1" applyBorder="1" applyAlignment="1">
      <alignment horizontal="center"/>
    </xf>
    <xf numFmtId="0" fontId="24" fillId="0" borderId="1" xfId="0" applyFont="1" applyBorder="1"/>
    <xf numFmtId="14" fontId="0" fillId="0" borderId="1" xfId="0" applyNumberFormat="1" applyFill="1" applyBorder="1" applyAlignment="1">
      <alignment horizontal="center"/>
    </xf>
    <xf numFmtId="0" fontId="0" fillId="0" borderId="7" xfId="0" applyFill="1" applyBorder="1" applyAlignment="1">
      <alignment vertical="center"/>
    </xf>
    <xf numFmtId="0" fontId="5" fillId="6" borderId="1" xfId="0" applyFont="1" applyFill="1" applyBorder="1"/>
    <xf numFmtId="0" fontId="4" fillId="0" borderId="1" xfId="1" applyFont="1" applyFill="1" applyBorder="1"/>
    <xf numFmtId="0" fontId="0" fillId="0" borderId="1" xfId="0" applyBorder="1" applyAlignment="1">
      <alignment horizontal="left" vertical="center" wrapText="1"/>
    </xf>
    <xf numFmtId="0" fontId="5" fillId="16" borderId="1" xfId="0" applyFont="1" applyFill="1" applyBorder="1" applyAlignment="1">
      <alignment horizontal="left" vertical="center"/>
    </xf>
    <xf numFmtId="0" fontId="5" fillId="0" borderId="4" xfId="0" applyFont="1" applyFill="1" applyBorder="1" applyAlignment="1">
      <alignment vertical="center"/>
    </xf>
    <xf numFmtId="0" fontId="5" fillId="0" borderId="6" xfId="0" applyFont="1" applyFill="1" applyBorder="1" applyAlignment="1">
      <alignment horizontal="center" vertical="center"/>
    </xf>
    <xf numFmtId="0" fontId="5" fillId="0" borderId="6" xfId="0" applyFont="1" applyFill="1" applyBorder="1" applyAlignment="1">
      <alignment horizontal="left" vertical="center"/>
    </xf>
    <xf numFmtId="0" fontId="5" fillId="0" borderId="6" xfId="0" applyFont="1" applyFill="1" applyBorder="1" applyAlignment="1">
      <alignment vertical="center" wrapText="1"/>
    </xf>
    <xf numFmtId="0" fontId="0" fillId="0" borderId="6" xfId="0" applyFill="1" applyBorder="1" applyAlignment="1">
      <alignment vertical="center" wrapText="1"/>
    </xf>
    <xf numFmtId="0" fontId="0" fillId="0" borderId="6" xfId="0" applyFill="1" applyBorder="1" applyAlignment="1">
      <alignment horizontal="center" vertical="center"/>
    </xf>
    <xf numFmtId="0" fontId="0" fillId="0" borderId="6" xfId="0" applyFill="1" applyBorder="1" applyAlignment="1">
      <alignment horizontal="left" vertical="center"/>
    </xf>
    <xf numFmtId="0" fontId="5" fillId="0" borderId="5" xfId="0" applyFont="1" applyFill="1" applyBorder="1" applyAlignment="1">
      <alignment horizontal="center" vertical="center"/>
    </xf>
    <xf numFmtId="0" fontId="5" fillId="0" borderId="5" xfId="0" applyFont="1" applyFill="1" applyBorder="1" applyAlignment="1">
      <alignment vertical="center" wrapText="1"/>
    </xf>
    <xf numFmtId="0" fontId="0" fillId="0" borderId="5" xfId="0" applyFill="1" applyBorder="1" applyAlignment="1">
      <alignment horizontal="center" vertical="center"/>
    </xf>
    <xf numFmtId="0" fontId="5" fillId="0" borderId="7" xfId="0" applyFont="1" applyFill="1" applyBorder="1" applyAlignment="1">
      <alignment horizontal="center" vertical="center"/>
    </xf>
    <xf numFmtId="0" fontId="5" fillId="0" borderId="7" xfId="0" applyFont="1" applyFill="1" applyBorder="1" applyAlignment="1">
      <alignment horizontal="left" vertical="center"/>
    </xf>
    <xf numFmtId="0" fontId="5" fillId="0" borderId="7" xfId="0" applyFont="1" applyFill="1" applyBorder="1" applyAlignment="1">
      <alignment vertical="center"/>
    </xf>
    <xf numFmtId="0" fontId="5" fillId="0" borderId="7" xfId="0" applyFont="1" applyFill="1" applyBorder="1" applyAlignment="1">
      <alignment vertical="center" wrapText="1"/>
    </xf>
    <xf numFmtId="0" fontId="0" fillId="0" borderId="5" xfId="0" applyFill="1" applyBorder="1" applyAlignment="1">
      <alignment horizontal="left" vertical="center"/>
    </xf>
    <xf numFmtId="0" fontId="0" fillId="0" borderId="5" xfId="0" applyFill="1" applyBorder="1" applyAlignment="1">
      <alignmen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3" fillId="0" borderId="1" xfId="0" applyFont="1" applyFill="1" applyBorder="1" applyAlignment="1">
      <alignment vertical="center" wrapText="1"/>
    </xf>
    <xf numFmtId="0" fontId="0" fillId="0" borderId="1" xfId="0" applyBorder="1" applyAlignment="1">
      <alignment horizontal="left" vertical="center"/>
    </xf>
    <xf numFmtId="0" fontId="0" fillId="0" borderId="0" xfId="0"/>
    <xf numFmtId="0" fontId="0" fillId="0" borderId="1" xfId="0" applyBorder="1" applyAlignment="1">
      <alignment horizontal="left"/>
    </xf>
    <xf numFmtId="0" fontId="27" fillId="0" borderId="1" xfId="0" applyFont="1" applyFill="1" applyBorder="1" applyAlignment="1">
      <alignment horizontal="center"/>
    </xf>
    <xf numFmtId="0" fontId="27" fillId="0" borderId="1" xfId="0" applyFont="1" applyFill="1" applyBorder="1" applyAlignment="1">
      <alignment horizontal="left"/>
    </xf>
    <xf numFmtId="0" fontId="23" fillId="6" borderId="1" xfId="0" applyFont="1" applyFill="1" applyBorder="1" applyAlignment="1">
      <alignment horizontal="center"/>
    </xf>
    <xf numFmtId="0" fontId="0" fillId="6" borderId="1" xfId="0" applyFill="1" applyBorder="1" applyAlignment="1">
      <alignment horizontal="left"/>
    </xf>
    <xf numFmtId="165" fontId="5" fillId="0" borderId="1" xfId="0" applyNumberFormat="1" applyFont="1" applyFill="1" applyBorder="1" applyAlignment="1">
      <alignment horizontal="left"/>
    </xf>
    <xf numFmtId="0" fontId="5" fillId="0" borderId="1" xfId="0" applyNumberFormat="1" applyFont="1" applyFill="1" applyBorder="1"/>
    <xf numFmtId="0" fontId="0" fillId="0" borderId="1" xfId="0" applyBorder="1" applyAlignment="1">
      <alignment horizontal="center"/>
    </xf>
    <xf numFmtId="0" fontId="22" fillId="0" borderId="1" xfId="2" applyFont="1" applyFill="1" applyBorder="1" applyAlignment="1">
      <alignment horizontal="left" vertical="center"/>
    </xf>
    <xf numFmtId="0" fontId="22" fillId="0" borderId="1" xfId="2" applyFont="1" applyFill="1" applyBorder="1" applyAlignment="1">
      <alignment horizontal="left" vertical="center" wrapText="1"/>
    </xf>
    <xf numFmtId="0" fontId="0" fillId="0" borderId="0" xfId="0" applyFont="1" applyFill="1" applyAlignment="1">
      <alignment horizontal="left" vertical="center" wrapText="1"/>
    </xf>
    <xf numFmtId="0" fontId="22" fillId="0" borderId="1" xfId="2" applyFont="1" applyFill="1" applyBorder="1" applyAlignment="1">
      <alignment vertical="center"/>
    </xf>
    <xf numFmtId="0" fontId="20" fillId="0" borderId="1" xfId="0" applyFont="1" applyFill="1" applyBorder="1" applyAlignment="1">
      <alignment vertical="center"/>
    </xf>
    <xf numFmtId="0" fontId="15" fillId="0" borderId="1" xfId="0" applyFont="1" applyFill="1" applyBorder="1" applyAlignment="1">
      <alignment vertical="center" wrapText="1"/>
    </xf>
    <xf numFmtId="0" fontId="1" fillId="0" borderId="1" xfId="0" applyFont="1" applyFill="1" applyBorder="1" applyAlignment="1"/>
    <xf numFmtId="14" fontId="23" fillId="6" borderId="1" xfId="0" applyNumberFormat="1" applyFont="1" applyFill="1" applyBorder="1" applyAlignment="1">
      <alignment horizontal="center"/>
    </xf>
    <xf numFmtId="14" fontId="5" fillId="5" borderId="1" xfId="0" applyNumberFormat="1" applyFont="1" applyFill="1" applyBorder="1" applyAlignment="1">
      <alignment vertical="center"/>
    </xf>
    <xf numFmtId="0" fontId="0" fillId="0" borderId="1" xfId="0" applyBorder="1" applyAlignment="1">
      <alignment horizontal="center"/>
    </xf>
    <xf numFmtId="164" fontId="1" fillId="0" borderId="1" xfId="0" applyNumberFormat="1" applyFont="1" applyFill="1" applyBorder="1" applyAlignment="1">
      <alignment horizontal="center"/>
    </xf>
    <xf numFmtId="0" fontId="1" fillId="0" borderId="1" xfId="0" applyFont="1" applyFill="1" applyBorder="1" applyAlignment="1">
      <alignment horizontal="center" wrapText="1"/>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0" fillId="0" borderId="1" xfId="0" applyFont="1" applyBorder="1" applyAlignment="1">
      <alignment horizontal="center" vertical="center"/>
    </xf>
    <xf numFmtId="0" fontId="1" fillId="3" borderId="1" xfId="0" applyFont="1" applyFill="1" applyBorder="1" applyAlignment="1">
      <alignment horizontal="center" wrapText="1"/>
    </xf>
    <xf numFmtId="0" fontId="1" fillId="3" borderId="1" xfId="0" applyFont="1" applyFill="1" applyBorder="1" applyAlignment="1">
      <alignment wrapText="1"/>
    </xf>
    <xf numFmtId="0" fontId="0" fillId="7" borderId="1" xfId="0" applyFont="1" applyFill="1" applyBorder="1" applyAlignment="1">
      <alignment vertical="center"/>
    </xf>
    <xf numFmtId="0" fontId="0" fillId="7" borderId="1" xfId="0" applyFill="1" applyBorder="1" applyAlignment="1">
      <alignment vertical="center"/>
    </xf>
    <xf numFmtId="0" fontId="0" fillId="6" borderId="1" xfId="0" applyFill="1" applyBorder="1" applyAlignment="1">
      <alignment horizontal="left" vertical="center"/>
    </xf>
    <xf numFmtId="0" fontId="0" fillId="0" borderId="1" xfId="0" applyFont="1" applyBorder="1" applyAlignment="1">
      <alignment horizontal="center"/>
    </xf>
    <xf numFmtId="0" fontId="24" fillId="0" borderId="1" xfId="0" applyFont="1" applyBorder="1" applyAlignment="1">
      <alignment horizontal="center"/>
    </xf>
    <xf numFmtId="0" fontId="1" fillId="0" borderId="1" xfId="0" applyFont="1" applyFill="1" applyBorder="1" applyAlignment="1">
      <alignment horizontal="left" wrapText="1"/>
    </xf>
    <xf numFmtId="0" fontId="5" fillId="0" borderId="1" xfId="0" applyFont="1" applyFill="1" applyBorder="1" applyAlignment="1"/>
    <xf numFmtId="0" fontId="5" fillId="0" borderId="1" xfId="0" applyFont="1" applyFill="1" applyBorder="1" applyAlignment="1">
      <alignment horizontal="left"/>
    </xf>
    <xf numFmtId="0" fontId="5" fillId="0" borderId="1" xfId="0" applyFont="1" applyFill="1" applyBorder="1" applyAlignment="1">
      <alignment wrapText="1"/>
    </xf>
    <xf numFmtId="0" fontId="10" fillId="0" borderId="1" xfId="0" applyFont="1" applyFill="1" applyBorder="1"/>
    <xf numFmtId="0" fontId="10" fillId="0" borderId="1" xfId="0" applyFont="1" applyFill="1" applyBorder="1" applyAlignment="1">
      <alignment horizontal="center"/>
    </xf>
    <xf numFmtId="0" fontId="10" fillId="0" borderId="1" xfId="0" applyFont="1" applyFill="1" applyBorder="1" applyAlignment="1"/>
    <xf numFmtId="14" fontId="10" fillId="0" borderId="1" xfId="0" applyNumberFormat="1" applyFont="1" applyFill="1" applyBorder="1" applyAlignment="1">
      <alignment horizontal="center"/>
    </xf>
    <xf numFmtId="0" fontId="5" fillId="0" borderId="0" xfId="0" applyFont="1" applyFill="1" applyAlignment="1">
      <alignment horizontal="left"/>
    </xf>
    <xf numFmtId="0" fontId="3" fillId="0" borderId="1" xfId="0" applyFont="1" applyFill="1" applyBorder="1" applyAlignment="1">
      <alignment horizontal="center"/>
    </xf>
    <xf numFmtId="0" fontId="3" fillId="0" borderId="1" xfId="0" applyFont="1" applyFill="1" applyBorder="1"/>
    <xf numFmtId="164" fontId="3" fillId="0" borderId="1" xfId="0" applyNumberFormat="1" applyFont="1" applyFill="1" applyBorder="1" applyAlignment="1">
      <alignment horizontal="left"/>
    </xf>
    <xf numFmtId="0" fontId="3" fillId="0" borderId="1" xfId="0" applyNumberFormat="1" applyFont="1" applyFill="1" applyBorder="1" applyAlignment="1">
      <alignment horizontal="left"/>
    </xf>
    <xf numFmtId="0" fontId="5" fillId="0" borderId="6" xfId="0" applyFont="1" applyFill="1" applyBorder="1" applyAlignment="1">
      <alignment horizontal="center"/>
    </xf>
    <xf numFmtId="0" fontId="5" fillId="0" borderId="6" xfId="0" applyFont="1" applyFill="1" applyBorder="1"/>
    <xf numFmtId="0" fontId="5" fillId="0" borderId="5" xfId="0" applyFont="1" applyFill="1" applyBorder="1" applyAlignment="1">
      <alignment horizontal="center"/>
    </xf>
    <xf numFmtId="0" fontId="5" fillId="0" borderId="5" xfId="0" applyFont="1" applyFill="1" applyBorder="1"/>
    <xf numFmtId="14" fontId="5" fillId="0" borderId="1" xfId="0" applyNumberFormat="1" applyFont="1" applyFill="1" applyBorder="1" applyAlignment="1">
      <alignment horizontal="left"/>
    </xf>
    <xf numFmtId="0" fontId="0" fillId="0" borderId="4" xfId="0" applyFill="1" applyBorder="1" applyAlignment="1">
      <alignment vertical="center"/>
    </xf>
    <xf numFmtId="0" fontId="5" fillId="0" borderId="2" xfId="0" applyFont="1" applyFill="1" applyBorder="1" applyAlignment="1">
      <alignment vertical="center"/>
    </xf>
    <xf numFmtId="0" fontId="0" fillId="0" borderId="7" xfId="0" applyFill="1" applyBorder="1" applyAlignment="1">
      <alignment horizontal="center" vertical="center"/>
    </xf>
    <xf numFmtId="14" fontId="0" fillId="0" borderId="7" xfId="0" applyNumberFormat="1" applyFill="1" applyBorder="1" applyAlignment="1">
      <alignment horizontal="center" vertical="center"/>
    </xf>
    <xf numFmtId="0" fontId="13" fillId="0" borderId="7" xfId="0" applyFont="1" applyFill="1" applyBorder="1" applyAlignment="1">
      <alignment horizontal="center" vertical="center"/>
    </xf>
    <xf numFmtId="0" fontId="0" fillId="0" borderId="6" xfId="0" applyFill="1" applyBorder="1" applyAlignment="1">
      <alignment horizontal="center"/>
    </xf>
    <xf numFmtId="0" fontId="0" fillId="0" borderId="5" xfId="0" applyFill="1" applyBorder="1" applyAlignment="1">
      <alignment horizontal="center"/>
    </xf>
    <xf numFmtId="0" fontId="1" fillId="0" borderId="1" xfId="0" applyFont="1" applyFill="1" applyBorder="1" applyAlignment="1">
      <alignment wrapText="1"/>
    </xf>
    <xf numFmtId="0" fontId="1" fillId="2" borderId="1" xfId="0" applyFont="1" applyFill="1" applyBorder="1" applyAlignment="1">
      <alignment horizontal="center"/>
    </xf>
    <xf numFmtId="0" fontId="26" fillId="3" borderId="1" xfId="0" applyFont="1" applyFill="1" applyBorder="1" applyAlignment="1">
      <alignment horizontal="center"/>
    </xf>
    <xf numFmtId="0" fontId="0" fillId="7" borderId="0" xfId="0" applyFill="1"/>
    <xf numFmtId="0" fontId="5" fillId="6" borderId="1" xfId="0" applyFont="1" applyFill="1" applyBorder="1" applyAlignment="1">
      <alignment horizontal="center"/>
    </xf>
    <xf numFmtId="0" fontId="0" fillId="0" borderId="0" xfId="0" applyFill="1" applyBorder="1"/>
    <xf numFmtId="0" fontId="6" fillId="0" borderId="1" xfId="0" applyFont="1" applyFill="1" applyBorder="1" applyAlignment="1">
      <alignment horizontal="center" wrapText="1"/>
    </xf>
    <xf numFmtId="0" fontId="6" fillId="0" borderId="1" xfId="0" applyFont="1" applyBorder="1" applyAlignment="1">
      <alignment horizontal="center" wrapText="1"/>
    </xf>
    <xf numFmtId="0" fontId="0" fillId="0" borderId="1" xfId="0" applyFill="1" applyBorder="1" applyAlignment="1">
      <alignment horizontal="center" wrapText="1"/>
    </xf>
    <xf numFmtId="0" fontId="0" fillId="0" borderId="1" xfId="0" applyBorder="1" applyAlignment="1">
      <alignment horizontal="left" wrapText="1"/>
    </xf>
    <xf numFmtId="0" fontId="0" fillId="0" borderId="1" xfId="0" applyFill="1" applyBorder="1" applyAlignment="1">
      <alignment horizontal="left" vertical="center" wrapText="1"/>
    </xf>
    <xf numFmtId="0" fontId="0" fillId="0" borderId="0" xfId="0" applyAlignment="1">
      <alignment horizontal="center" wrapText="1"/>
    </xf>
    <xf numFmtId="0" fontId="0" fillId="0" borderId="1" xfId="0" applyBorder="1" applyAlignment="1">
      <alignment horizontal="center" wrapText="1"/>
    </xf>
    <xf numFmtId="0" fontId="9" fillId="0" borderId="0" xfId="1" applyFont="1" applyFill="1" applyBorder="1" applyAlignment="1">
      <alignment horizontal="center"/>
    </xf>
    <xf numFmtId="0" fontId="0" fillId="0" borderId="0" xfId="0" applyFill="1" applyBorder="1" applyAlignment="1"/>
    <xf numFmtId="0" fontId="0" fillId="0" borderId="0" xfId="0" applyFill="1" applyBorder="1" applyAlignment="1">
      <alignment horizontal="center"/>
    </xf>
    <xf numFmtId="0" fontId="0" fillId="0" borderId="0" xfId="0" applyFill="1" applyBorder="1" applyAlignment="1">
      <alignment horizontal="left"/>
    </xf>
    <xf numFmtId="0" fontId="5" fillId="0" borderId="0" xfId="0" applyFont="1" applyFill="1" applyBorder="1"/>
    <xf numFmtId="0" fontId="0" fillId="0" borderId="0" xfId="0" applyFill="1" applyBorder="1" applyAlignment="1">
      <alignment wrapText="1"/>
    </xf>
    <xf numFmtId="0" fontId="0" fillId="0" borderId="1" xfId="0" applyFill="1" applyBorder="1" applyAlignment="1">
      <alignment horizontal="center" vertical="center" wrapText="1"/>
    </xf>
    <xf numFmtId="0" fontId="0" fillId="0" borderId="0" xfId="0" applyFill="1" applyBorder="1" applyAlignment="1">
      <alignment vertical="center" wrapText="1"/>
    </xf>
    <xf numFmtId="0" fontId="3" fillId="0" borderId="1" xfId="0" applyFont="1" applyFill="1" applyBorder="1" applyAlignment="1">
      <alignment horizontal="center" vertical="center" wrapText="1"/>
    </xf>
    <xf numFmtId="1" fontId="0" fillId="0" borderId="1" xfId="0" applyNumberFormat="1" applyFill="1" applyBorder="1" applyAlignment="1">
      <alignment horizontal="left"/>
    </xf>
    <xf numFmtId="0" fontId="0" fillId="0" borderId="3" xfId="0" applyBorder="1" applyAlignment="1">
      <alignment wrapText="1"/>
    </xf>
    <xf numFmtId="0" fontId="0" fillId="0" borderId="4" xfId="0" applyBorder="1" applyAlignment="1">
      <alignment wrapText="1"/>
    </xf>
    <xf numFmtId="0" fontId="1" fillId="0" borderId="1" xfId="0" applyFont="1" applyBorder="1" applyAlignment="1">
      <alignment wrapText="1"/>
    </xf>
    <xf numFmtId="0" fontId="6" fillId="2" borderId="1" xfId="0" applyFont="1" applyFill="1" applyBorder="1"/>
    <xf numFmtId="0" fontId="26" fillId="3" borderId="1" xfId="0" applyFont="1" applyFill="1" applyBorder="1" applyAlignment="1">
      <alignment wrapText="1"/>
    </xf>
    <xf numFmtId="0" fontId="12" fillId="3" borderId="1" xfId="1" applyFont="1" applyFill="1" applyBorder="1"/>
    <xf numFmtId="0" fontId="11" fillId="3" borderId="1" xfId="0" applyFont="1" applyFill="1" applyBorder="1" applyAlignment="1">
      <alignment horizontal="center"/>
    </xf>
    <xf numFmtId="0" fontId="26" fillId="3" borderId="1" xfId="0" applyFont="1" applyFill="1" applyBorder="1" applyAlignment="1">
      <alignment horizontal="center" wrapText="1"/>
    </xf>
    <xf numFmtId="0" fontId="11" fillId="3" borderId="1" xfId="0" applyFont="1" applyFill="1" applyBorder="1" applyAlignment="1">
      <alignment wrapText="1"/>
    </xf>
    <xf numFmtId="0" fontId="26" fillId="3" borderId="1" xfId="0" applyFont="1" applyFill="1" applyBorder="1" applyAlignment="1">
      <alignment horizontal="left" wrapText="1"/>
    </xf>
    <xf numFmtId="0" fontId="1" fillId="0" borderId="2" xfId="0" applyFont="1" applyFill="1" applyBorder="1" applyAlignment="1">
      <alignment horizontal="center" wrapText="1"/>
    </xf>
    <xf numFmtId="0" fontId="0" fillId="0" borderId="0" xfId="0" applyFill="1" applyAlignment="1">
      <alignment wrapText="1"/>
    </xf>
    <xf numFmtId="0" fontId="27" fillId="0" borderId="1" xfId="0" applyFont="1" applyFill="1" applyBorder="1" applyAlignment="1"/>
    <xf numFmtId="14" fontId="5" fillId="0" borderId="1" xfId="0" applyNumberFormat="1" applyFont="1" applyFill="1" applyBorder="1" applyAlignment="1">
      <alignment horizontal="center"/>
    </xf>
    <xf numFmtId="0" fontId="0" fillId="0" borderId="3" xfId="0" applyBorder="1" applyAlignment="1">
      <alignment horizontal="center" wrapText="1"/>
    </xf>
    <xf numFmtId="0" fontId="2" fillId="11" borderId="1" xfId="1" applyFill="1" applyBorder="1"/>
    <xf numFmtId="0" fontId="2" fillId="0" borderId="0" xfId="1"/>
    <xf numFmtId="0" fontId="0" fillId="0" borderId="7" xfId="0" applyFill="1" applyBorder="1" applyAlignment="1">
      <alignment horizontal="left" vertical="center"/>
    </xf>
    <xf numFmtId="0" fontId="5" fillId="6" borderId="1" xfId="0" applyFont="1" applyFill="1" applyBorder="1" applyAlignment="1">
      <alignment horizontal="center" vertical="center" wrapText="1"/>
    </xf>
    <xf numFmtId="0" fontId="5" fillId="17" borderId="1" xfId="0" applyFont="1" applyFill="1" applyBorder="1"/>
    <xf numFmtId="0" fontId="5" fillId="17" borderId="1" xfId="0" applyFont="1" applyFill="1" applyBorder="1" applyAlignment="1">
      <alignment horizontal="center"/>
    </xf>
    <xf numFmtId="0" fontId="0" fillId="5" borderId="1" xfId="0" applyFont="1" applyFill="1" applyBorder="1" applyAlignment="1">
      <alignment horizontal="center" vertical="center" wrapText="1"/>
    </xf>
    <xf numFmtId="14" fontId="29" fillId="0" borderId="1" xfId="0" applyNumberFormat="1" applyFont="1" applyFill="1" applyBorder="1" applyAlignment="1">
      <alignment horizontal="center" vertical="center"/>
    </xf>
    <xf numFmtId="0" fontId="1" fillId="0" borderId="9" xfId="0" applyFont="1" applyFill="1" applyBorder="1" applyAlignment="1">
      <alignment horizontal="left" vertical="center" wrapText="1"/>
    </xf>
    <xf numFmtId="0" fontId="1" fillId="0" borderId="4" xfId="0" applyFont="1" applyFill="1" applyBorder="1" applyAlignment="1">
      <alignment vertical="center" wrapText="1"/>
    </xf>
    <xf numFmtId="0" fontId="0" fillId="0" borderId="4" xfId="0" applyFont="1" applyFill="1" applyBorder="1" applyAlignment="1">
      <alignment vertical="center"/>
    </xf>
    <xf numFmtId="0" fontId="0" fillId="0" borderId="13" xfId="0" applyFill="1" applyBorder="1" applyAlignment="1">
      <alignment vertical="center"/>
    </xf>
    <xf numFmtId="0" fontId="5" fillId="0" borderId="5" xfId="0" applyFont="1" applyFill="1" applyBorder="1" applyAlignment="1">
      <alignment horizontal="left" vertical="center"/>
    </xf>
    <xf numFmtId="0" fontId="0" fillId="0" borderId="9" xfId="0" applyFill="1" applyBorder="1" applyAlignment="1">
      <alignment vertical="center"/>
    </xf>
    <xf numFmtId="0" fontId="0" fillId="0" borderId="14" xfId="0" applyFill="1" applyBorder="1" applyAlignment="1">
      <alignment vertical="center"/>
    </xf>
    <xf numFmtId="0" fontId="0" fillId="0" borderId="7" xfId="0" applyFill="1" applyBorder="1" applyAlignment="1">
      <alignment horizontal="center"/>
    </xf>
    <xf numFmtId="14" fontId="5"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0" fontId="0" fillId="0" borderId="7" xfId="0" applyFill="1" applyBorder="1" applyAlignment="1">
      <alignment vertical="center" wrapText="1"/>
    </xf>
    <xf numFmtId="0" fontId="3" fillId="0" borderId="4" xfId="0" applyFont="1" applyFill="1" applyBorder="1" applyAlignment="1">
      <alignment horizontal="center" vertical="center" wrapText="1"/>
    </xf>
    <xf numFmtId="0" fontId="5" fillId="0" borderId="1" xfId="1" applyFont="1" applyFill="1" applyBorder="1" applyAlignment="1">
      <alignment horizontal="center" vertical="center"/>
    </xf>
    <xf numFmtId="0" fontId="0" fillId="0" borderId="4" xfId="0" applyFill="1" applyBorder="1" applyAlignment="1">
      <alignment horizontal="center" vertical="center"/>
    </xf>
    <xf numFmtId="0" fontId="5" fillId="0" borderId="0" xfId="0" applyFont="1" applyFill="1" applyAlignment="1">
      <alignment horizontal="center" vertical="center"/>
    </xf>
    <xf numFmtId="0" fontId="1" fillId="0" borderId="2" xfId="0" applyFont="1" applyFill="1" applyBorder="1" applyAlignment="1">
      <alignment horizontal="left" vertical="center" wrapText="1"/>
    </xf>
    <xf numFmtId="0" fontId="0" fillId="0" borderId="2" xfId="0" applyFill="1" applyBorder="1" applyAlignment="1">
      <alignment vertical="center"/>
    </xf>
    <xf numFmtId="0" fontId="5" fillId="0" borderId="8" xfId="0" applyFont="1" applyFill="1" applyBorder="1" applyAlignment="1">
      <alignment vertical="center"/>
    </xf>
    <xf numFmtId="0" fontId="5" fillId="0" borderId="10" xfId="0" applyFont="1" applyFill="1" applyBorder="1" applyAlignment="1">
      <alignment vertical="center"/>
    </xf>
    <xf numFmtId="0" fontId="5" fillId="0" borderId="15" xfId="0" applyFont="1" applyFill="1" applyBorder="1" applyAlignment="1">
      <alignment vertical="center"/>
    </xf>
    <xf numFmtId="0" fontId="0" fillId="0" borderId="10" xfId="0" applyFill="1" applyBorder="1" applyAlignment="1">
      <alignment vertical="center"/>
    </xf>
    <xf numFmtId="0" fontId="0" fillId="0" borderId="2" xfId="0" applyFont="1" applyFill="1" applyBorder="1" applyAlignment="1">
      <alignment vertical="center"/>
    </xf>
    <xf numFmtId="0" fontId="0" fillId="0" borderId="15" xfId="0" applyFont="1" applyFill="1" applyBorder="1" applyAlignment="1">
      <alignment vertical="center"/>
    </xf>
    <xf numFmtId="0" fontId="0" fillId="0" borderId="10" xfId="0" applyFont="1" applyFill="1" applyBorder="1" applyAlignment="1">
      <alignment vertical="center"/>
    </xf>
    <xf numFmtId="0" fontId="0" fillId="0" borderId="8" xfId="0" applyFont="1" applyFill="1" applyBorder="1" applyAlignment="1">
      <alignment vertical="center"/>
    </xf>
    <xf numFmtId="0" fontId="0" fillId="0" borderId="2" xfId="0" applyFill="1" applyBorder="1" applyAlignment="1">
      <alignment horizontal="center"/>
    </xf>
    <xf numFmtId="0" fontId="0" fillId="0" borderId="3" xfId="0" applyFill="1" applyBorder="1" applyAlignment="1">
      <alignment vertical="center"/>
    </xf>
    <xf numFmtId="0" fontId="0" fillId="0" borderId="11" xfId="0" applyFill="1" applyBorder="1" applyAlignment="1">
      <alignment vertical="center"/>
    </xf>
    <xf numFmtId="0" fontId="0" fillId="0" borderId="12" xfId="0" applyFill="1" applyBorder="1" applyAlignment="1">
      <alignment vertical="center"/>
    </xf>
    <xf numFmtId="0" fontId="0" fillId="0" borderId="4" xfId="0" applyFill="1" applyBorder="1" applyAlignment="1"/>
    <xf numFmtId="0" fontId="5" fillId="0" borderId="3" xfId="0" applyFont="1" applyFill="1" applyBorder="1" applyAlignment="1">
      <alignment vertical="center"/>
    </xf>
    <xf numFmtId="0" fontId="15" fillId="0" borderId="4" xfId="0" applyFont="1" applyFill="1" applyBorder="1" applyAlignment="1"/>
    <xf numFmtId="0" fontId="0" fillId="0" borderId="2" xfId="0" applyFill="1" applyBorder="1" applyAlignment="1">
      <alignment vertical="center" wrapText="1"/>
    </xf>
    <xf numFmtId="0" fontId="1" fillId="18" borderId="1" xfId="0" applyFont="1" applyFill="1" applyBorder="1" applyAlignment="1">
      <alignment horizontal="center"/>
    </xf>
    <xf numFmtId="0" fontId="1" fillId="18" borderId="1" xfId="0" applyFont="1" applyFill="1" applyBorder="1"/>
    <xf numFmtId="0" fontId="1" fillId="18" borderId="1" xfId="0" applyFont="1" applyFill="1" applyBorder="1" applyAlignment="1">
      <alignment wrapText="1"/>
    </xf>
    <xf numFmtId="0" fontId="0" fillId="18" borderId="0" xfId="0" applyFont="1" applyFill="1"/>
    <xf numFmtId="0" fontId="0" fillId="18" borderId="1" xfId="0" applyFont="1" applyFill="1" applyBorder="1" applyAlignment="1">
      <alignment horizontal="center"/>
    </xf>
    <xf numFmtId="0" fontId="0" fillId="18" borderId="1" xfId="0" applyFont="1" applyFill="1" applyBorder="1"/>
    <xf numFmtId="0" fontId="15" fillId="18" borderId="1" xfId="0" applyFont="1" applyFill="1" applyBorder="1"/>
    <xf numFmtId="0" fontId="1" fillId="0" borderId="1" xfId="0" applyFont="1" applyBorder="1" applyAlignment="1">
      <alignment horizontal="center"/>
    </xf>
    <xf numFmtId="0" fontId="5" fillId="0" borderId="4" xfId="0" applyFont="1" applyFill="1" applyBorder="1" applyAlignment="1">
      <alignment horizontal="center"/>
    </xf>
    <xf numFmtId="0" fontId="5" fillId="0" borderId="4" xfId="0" applyFont="1" applyFill="1" applyBorder="1"/>
    <xf numFmtId="0" fontId="5" fillId="0" borderId="0" xfId="0" applyFont="1" applyFill="1" applyBorder="1" applyAlignment="1">
      <alignment horizontal="center"/>
    </xf>
    <xf numFmtId="0" fontId="29" fillId="0" borderId="1" xfId="0" applyFont="1" applyFill="1" applyBorder="1" applyAlignment="1">
      <alignment horizontal="center" vertical="justify"/>
    </xf>
    <xf numFmtId="49" fontId="29" fillId="0" borderId="1" xfId="0" applyNumberFormat="1" applyFont="1" applyFill="1" applyBorder="1" applyAlignment="1">
      <alignment horizontal="left" vertical="justify"/>
    </xf>
    <xf numFmtId="0" fontId="29" fillId="0" borderId="1" xfId="0" applyFont="1" applyFill="1" applyBorder="1" applyAlignment="1">
      <alignment vertical="justify"/>
    </xf>
    <xf numFmtId="0" fontId="3" fillId="0" borderId="1" xfId="0" applyFont="1" applyFill="1" applyBorder="1" applyAlignment="1">
      <alignment horizontal="center" vertical="justify"/>
    </xf>
    <xf numFmtId="49" fontId="29" fillId="0" borderId="1" xfId="0" applyNumberFormat="1" applyFont="1" applyFill="1" applyBorder="1" applyAlignment="1">
      <alignment horizontal="justify" vertical="justify"/>
    </xf>
    <xf numFmtId="49" fontId="29" fillId="0" borderId="1" xfId="0" applyNumberFormat="1" applyFont="1" applyFill="1" applyBorder="1" applyAlignment="1">
      <alignment horizontal="center" vertical="justify"/>
    </xf>
    <xf numFmtId="49" fontId="29" fillId="0" borderId="1" xfId="0" applyNumberFormat="1" applyFont="1" applyFill="1" applyBorder="1" applyAlignment="1">
      <alignment horizontal="left"/>
    </xf>
    <xf numFmtId="0" fontId="29" fillId="0" borderId="1" xfId="0" applyFont="1" applyFill="1" applyBorder="1" applyAlignment="1">
      <alignment horizontal="center" vertical="center"/>
    </xf>
    <xf numFmtId="14" fontId="27" fillId="0" borderId="1" xfId="0" applyNumberFormat="1" applyFont="1" applyFill="1" applyBorder="1" applyAlignment="1">
      <alignment horizontal="center"/>
    </xf>
    <xf numFmtId="0" fontId="5" fillId="0" borderId="0" xfId="0" applyFont="1" applyFill="1" applyBorder="1" applyAlignment="1"/>
    <xf numFmtId="0" fontId="10" fillId="16" borderId="1" xfId="0" applyFont="1" applyFill="1" applyBorder="1" applyAlignment="1">
      <alignment horizontal="center" vertical="center" wrapText="1"/>
    </xf>
    <xf numFmtId="14" fontId="0" fillId="0" borderId="1" xfId="0" applyNumberFormat="1" applyFont="1" applyBorder="1" applyAlignment="1">
      <alignment horizontal="center"/>
    </xf>
    <xf numFmtId="0" fontId="1" fillId="0" borderId="1" xfId="0" applyFont="1" applyBorder="1"/>
    <xf numFmtId="14" fontId="0" fillId="0" borderId="1" xfId="0" applyNumberFormat="1" applyBorder="1" applyAlignment="1">
      <alignment horizontal="left"/>
    </xf>
    <xf numFmtId="0" fontId="1" fillId="0" borderId="1" xfId="0" applyFont="1" applyBorder="1" applyAlignment="1">
      <alignment horizontal="left"/>
    </xf>
    <xf numFmtId="0" fontId="1" fillId="19" borderId="1" xfId="0" applyFont="1" applyFill="1" applyBorder="1" applyAlignment="1">
      <alignment horizontal="center"/>
    </xf>
    <xf numFmtId="0" fontId="0" fillId="0" borderId="1" xfId="0" applyNumberFormat="1" applyBorder="1" applyAlignment="1">
      <alignment horizontal="center"/>
    </xf>
    <xf numFmtId="0" fontId="1" fillId="19" borderId="1" xfId="0" applyNumberFormat="1" applyFont="1" applyFill="1" applyBorder="1" applyAlignment="1">
      <alignment horizontal="center"/>
    </xf>
    <xf numFmtId="0" fontId="1" fillId="19" borderId="4" xfId="0" applyFont="1" applyFill="1" applyBorder="1" applyAlignment="1">
      <alignment horizontal="center"/>
    </xf>
    <xf numFmtId="0" fontId="0" fillId="0" borderId="1" xfId="0" applyBorder="1" applyAlignment="1">
      <alignment horizontal="center"/>
    </xf>
    <xf numFmtId="14" fontId="0" fillId="0" borderId="1" xfId="0" applyNumberFormat="1" applyBorder="1"/>
    <xf numFmtId="3" fontId="0" fillId="0" borderId="1" xfId="0" applyNumberFormat="1" applyBorder="1" applyAlignment="1">
      <alignment horizontal="center" vertical="center"/>
    </xf>
    <xf numFmtId="0" fontId="0" fillId="0" borderId="4" xfId="0" applyBorder="1"/>
    <xf numFmtId="0" fontId="0" fillId="0" borderId="1" xfId="0" applyNumberFormat="1" applyBorder="1" applyAlignment="1">
      <alignment horizontal="center" vertical="center" wrapText="1"/>
    </xf>
    <xf numFmtId="0" fontId="0" fillId="0" borderId="0" xfId="0" applyAlignment="1">
      <alignment vertical="center" wrapText="1"/>
    </xf>
    <xf numFmtId="0" fontId="6" fillId="0" borderId="1" xfId="0" applyFont="1" applyBorder="1" applyAlignment="1">
      <alignment horizontal="center" vertical="center" wrapText="1"/>
    </xf>
    <xf numFmtId="0" fontId="0" fillId="6" borderId="1" xfId="0"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0" xfId="0" applyAlignment="1">
      <alignment horizontal="center" vertical="center" wrapText="1"/>
    </xf>
    <xf numFmtId="3" fontId="0" fillId="0" borderId="1" xfId="0" applyNumberFormat="1" applyBorder="1" applyAlignment="1">
      <alignment horizontal="center" wrapText="1"/>
    </xf>
    <xf numFmtId="0" fontId="30" fillId="3" borderId="1" xfId="0" applyFont="1" applyFill="1" applyBorder="1" applyAlignment="1">
      <alignment horizontal="center" vertical="center" wrapText="1"/>
    </xf>
    <xf numFmtId="0" fontId="31" fillId="0" borderId="6" xfId="0" applyFont="1" applyBorder="1" applyAlignment="1">
      <alignment horizontal="center" vertical="center" wrapText="1"/>
    </xf>
    <xf numFmtId="0" fontId="32" fillId="0" borderId="1" xfId="0" applyFont="1" applyFill="1" applyBorder="1" applyAlignment="1">
      <alignment horizontal="left" vertical="center" wrapText="1"/>
    </xf>
    <xf numFmtId="0" fontId="33" fillId="0" borderId="1" xfId="0" applyFont="1" applyBorder="1" applyAlignment="1">
      <alignment horizontal="center" vertical="center" wrapText="1"/>
    </xf>
    <xf numFmtId="0" fontId="32" fillId="0" borderId="6" xfId="0" applyFont="1" applyBorder="1" applyAlignment="1">
      <alignment vertical="center" wrapText="1"/>
    </xf>
    <xf numFmtId="0" fontId="32" fillId="0" borderId="6" xfId="0" applyFont="1" applyBorder="1" applyAlignment="1">
      <alignment horizontal="center" vertical="center" wrapText="1"/>
    </xf>
    <xf numFmtId="0" fontId="32" fillId="0" borderId="1" xfId="0" applyFont="1" applyBorder="1" applyAlignment="1">
      <alignment horizontal="center" vertical="center" wrapText="1"/>
    </xf>
    <xf numFmtId="0" fontId="33" fillId="0" borderId="6" xfId="0" applyFont="1" applyBorder="1" applyAlignment="1">
      <alignment horizontal="center" vertical="center" wrapText="1"/>
    </xf>
    <xf numFmtId="14" fontId="33" fillId="0" borderId="6" xfId="0" applyNumberFormat="1" applyFont="1" applyBorder="1" applyAlignment="1">
      <alignment horizontal="center" vertical="center" wrapText="1"/>
    </xf>
    <xf numFmtId="0" fontId="0" fillId="0" borderId="6" xfId="0" applyFill="1" applyBorder="1" applyAlignment="1">
      <alignment horizontal="center" vertical="center" wrapText="1"/>
    </xf>
    <xf numFmtId="0" fontId="31" fillId="0" borderId="1" xfId="0" applyFont="1" applyBorder="1" applyAlignment="1">
      <alignment horizontal="center" vertical="center" wrapText="1"/>
    </xf>
    <xf numFmtId="0" fontId="32" fillId="0" borderId="1" xfId="0" applyFont="1" applyBorder="1" applyAlignment="1">
      <alignment vertical="center" wrapText="1"/>
    </xf>
    <xf numFmtId="14" fontId="33" fillId="0" borderId="1" xfId="0" applyNumberFormat="1" applyFont="1" applyBorder="1" applyAlignment="1">
      <alignment horizontal="center" vertical="center" wrapText="1"/>
    </xf>
    <xf numFmtId="0" fontId="0" fillId="0" borderId="0" xfId="0" applyFill="1" applyAlignment="1">
      <alignment horizontal="left" vertical="center" wrapText="1"/>
    </xf>
    <xf numFmtId="0" fontId="0" fillId="0" borderId="0" xfId="0" applyFill="1" applyAlignment="1">
      <alignment horizontal="center" vertical="center" wrapText="1"/>
    </xf>
    <xf numFmtId="0" fontId="32" fillId="0" borderId="1" xfId="0" applyFont="1" applyFill="1" applyBorder="1" applyAlignment="1">
      <alignment horizontal="center" vertical="center" wrapText="1"/>
    </xf>
    <xf numFmtId="4" fontId="0" fillId="0" borderId="0" xfId="0" applyNumberFormat="1" applyFill="1" applyAlignment="1">
      <alignment horizontal="center" vertical="center"/>
    </xf>
    <xf numFmtId="0" fontId="5" fillId="0" borderId="2" xfId="0" applyFont="1" applyFill="1" applyBorder="1" applyAlignment="1">
      <alignment horizontal="center" vertical="center"/>
    </xf>
    <xf numFmtId="0" fontId="0" fillId="6" borderId="1" xfId="0" applyFill="1" applyBorder="1"/>
    <xf numFmtId="0" fontId="5" fillId="7" borderId="1" xfId="0" applyFont="1" applyFill="1" applyBorder="1" applyAlignment="1">
      <alignment horizontal="center" vertical="center"/>
    </xf>
    <xf numFmtId="0" fontId="5" fillId="7" borderId="1" xfId="0" applyFont="1" applyFill="1" applyBorder="1" applyAlignment="1">
      <alignment vertical="center"/>
    </xf>
    <xf numFmtId="0" fontId="0" fillId="7" borderId="2" xfId="0" applyFill="1" applyBorder="1" applyAlignment="1">
      <alignment vertical="center"/>
    </xf>
    <xf numFmtId="1"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7" borderId="1" xfId="0" applyFill="1" applyBorder="1" applyAlignment="1">
      <alignment vertical="center" wrapText="1"/>
    </xf>
    <xf numFmtId="14" fontId="0" fillId="7" borderId="1" xfId="0" applyNumberFormat="1" applyFill="1" applyBorder="1" applyAlignment="1">
      <alignment horizontal="center" vertical="center"/>
    </xf>
    <xf numFmtId="0" fontId="0" fillId="7" borderId="4" xfId="0" applyFill="1" applyBorder="1" applyAlignment="1"/>
    <xf numFmtId="0" fontId="0" fillId="7" borderId="1" xfId="0" applyFill="1" applyBorder="1" applyAlignment="1"/>
    <xf numFmtId="0" fontId="0" fillId="7" borderId="0" xfId="0" applyFill="1" applyAlignment="1"/>
    <xf numFmtId="0" fontId="5" fillId="6" borderId="1" xfId="0" applyFont="1" applyFill="1" applyBorder="1" applyAlignment="1">
      <alignment horizontal="center" vertical="center"/>
    </xf>
    <xf numFmtId="0" fontId="5" fillId="6" borderId="1" xfId="0" applyFont="1" applyFill="1" applyBorder="1" applyAlignment="1">
      <alignment horizontal="left" vertical="center"/>
    </xf>
    <xf numFmtId="0" fontId="5" fillId="6" borderId="1" xfId="0" applyFont="1" applyFill="1" applyBorder="1" applyAlignment="1">
      <alignment vertical="center"/>
    </xf>
    <xf numFmtId="0" fontId="5" fillId="6" borderId="2" xfId="0" applyFont="1" applyFill="1" applyBorder="1" applyAlignment="1">
      <alignment vertical="center"/>
    </xf>
    <xf numFmtId="0" fontId="0" fillId="6" borderId="1" xfId="0" applyFill="1" applyBorder="1" applyAlignment="1">
      <alignment vertical="center"/>
    </xf>
    <xf numFmtId="0" fontId="5" fillId="6" borderId="1" xfId="0" applyFont="1" applyFill="1" applyBorder="1" applyAlignment="1">
      <alignment vertical="center" wrapText="1"/>
    </xf>
    <xf numFmtId="0" fontId="5" fillId="6" borderId="3" xfId="0" applyFont="1" applyFill="1" applyBorder="1" applyAlignment="1">
      <alignment vertical="center"/>
    </xf>
    <xf numFmtId="0" fontId="0" fillId="6" borderId="1" xfId="0" applyFill="1" applyBorder="1" applyAlignment="1">
      <alignment horizontal="center" vertical="center"/>
    </xf>
    <xf numFmtId="14" fontId="0" fillId="6" borderId="1" xfId="0" applyNumberFormat="1" applyFill="1" applyBorder="1" applyAlignment="1">
      <alignment horizontal="center" vertical="center"/>
    </xf>
    <xf numFmtId="0" fontId="13" fillId="6" borderId="1" xfId="0" applyFont="1" applyFill="1" applyBorder="1" applyAlignment="1">
      <alignment horizontal="center" vertical="center"/>
    </xf>
    <xf numFmtId="0" fontId="0" fillId="6" borderId="4" xfId="0" applyFill="1" applyBorder="1" applyAlignment="1"/>
    <xf numFmtId="0" fontId="0" fillId="6" borderId="1" xfId="0" applyFill="1" applyBorder="1" applyAlignment="1"/>
    <xf numFmtId="0" fontId="0" fillId="6" borderId="0" xfId="0" applyFill="1" applyAlignment="1"/>
    <xf numFmtId="0" fontId="7" fillId="4" borderId="1" xfId="0" applyFont="1" applyFill="1" applyBorder="1" applyAlignment="1">
      <alignment horizontal="center"/>
    </xf>
    <xf numFmtId="0" fontId="1" fillId="19" borderId="2" xfId="0" applyNumberFormat="1" applyFont="1" applyFill="1" applyBorder="1" applyAlignment="1">
      <alignment horizontal="center"/>
    </xf>
    <xf numFmtId="0" fontId="1" fillId="19" borderId="4" xfId="0" applyNumberFormat="1" applyFont="1" applyFill="1" applyBorder="1" applyAlignment="1">
      <alignment horizontal="center"/>
    </xf>
    <xf numFmtId="0" fontId="1" fillId="19" borderId="1" xfId="0" applyFont="1" applyFill="1" applyBorder="1" applyAlignment="1">
      <alignment horizontal="center" vertical="center" wrapText="1"/>
    </xf>
    <xf numFmtId="0" fontId="1" fillId="20" borderId="1" xfId="0" applyFont="1" applyFill="1" applyBorder="1" applyAlignment="1">
      <alignment horizontal="center"/>
    </xf>
    <xf numFmtId="0" fontId="1" fillId="19" borderId="6"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6" fillId="0" borderId="1" xfId="0" applyFont="1" applyFill="1" applyBorder="1" applyAlignment="1">
      <alignment vertical="center"/>
    </xf>
    <xf numFmtId="0" fontId="6" fillId="0" borderId="6" xfId="0" applyFont="1" applyFill="1" applyBorder="1" applyAlignment="1">
      <alignment vertical="center"/>
    </xf>
    <xf numFmtId="0" fontId="6" fillId="0" borderId="12" xfId="0" applyFont="1" applyFill="1" applyBorder="1" applyAlignment="1">
      <alignment vertical="center"/>
    </xf>
    <xf numFmtId="0" fontId="6" fillId="0" borderId="3" xfId="0" applyFont="1" applyFill="1" applyBorder="1" applyAlignment="1">
      <alignment vertical="center"/>
    </xf>
    <xf numFmtId="0" fontId="6" fillId="0" borderId="3"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5" fillId="14" borderId="6" xfId="0" applyFont="1" applyFill="1" applyBorder="1" applyAlignment="1">
      <alignment horizontal="center" vertical="center"/>
    </xf>
    <xf numFmtId="0" fontId="5" fillId="14" borderId="7" xfId="0" applyFont="1" applyFill="1" applyBorder="1" applyAlignment="1">
      <alignment horizontal="center" vertical="center"/>
    </xf>
    <xf numFmtId="0" fontId="5" fillId="14" borderId="5" xfId="0" applyFont="1" applyFill="1" applyBorder="1" applyAlignment="1">
      <alignment horizontal="center" vertical="center"/>
    </xf>
    <xf numFmtId="0" fontId="5" fillId="14" borderId="6" xfId="0" applyFont="1" applyFill="1" applyBorder="1" applyAlignment="1">
      <alignment horizontal="left" vertical="center" wrapText="1"/>
    </xf>
    <xf numFmtId="0" fontId="5" fillId="14" borderId="7" xfId="0" applyFont="1" applyFill="1" applyBorder="1" applyAlignment="1">
      <alignment horizontal="left" vertical="center" wrapText="1"/>
    </xf>
    <xf numFmtId="0" fontId="5" fillId="14" borderId="5" xfId="0" applyFont="1" applyFill="1" applyBorder="1" applyAlignment="1">
      <alignment horizontal="left" vertical="center" wrapText="1"/>
    </xf>
    <xf numFmtId="0" fontId="5" fillId="14" borderId="6" xfId="0" applyFont="1" applyFill="1" applyBorder="1" applyAlignment="1">
      <alignment horizontal="center" vertical="center" wrapText="1"/>
    </xf>
    <xf numFmtId="0" fontId="5" fillId="14" borderId="7" xfId="0" applyFont="1" applyFill="1" applyBorder="1" applyAlignment="1">
      <alignment horizontal="center" vertical="center" wrapText="1"/>
    </xf>
    <xf numFmtId="0" fontId="5" fillId="14" borderId="5"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9" borderId="5" xfId="0" applyFont="1" applyFill="1" applyBorder="1" applyAlignment="1">
      <alignment horizontal="center" vertical="center" wrapText="1"/>
    </xf>
    <xf numFmtId="0" fontId="5" fillId="9" borderId="6" xfId="0" applyFont="1" applyFill="1" applyBorder="1" applyAlignment="1">
      <alignment horizontal="center" vertical="center"/>
    </xf>
    <xf numFmtId="0" fontId="5" fillId="9" borderId="7" xfId="0" applyFont="1" applyFill="1" applyBorder="1" applyAlignment="1">
      <alignment horizontal="center" vertical="center"/>
    </xf>
    <xf numFmtId="0" fontId="5" fillId="9" borderId="5" xfId="0" applyFont="1" applyFill="1" applyBorder="1" applyAlignment="1">
      <alignment horizontal="center" vertical="center"/>
    </xf>
    <xf numFmtId="14" fontId="5" fillId="14" borderId="6" xfId="0" applyNumberFormat="1" applyFont="1" applyFill="1" applyBorder="1" applyAlignment="1">
      <alignment horizontal="center" vertical="center"/>
    </xf>
    <xf numFmtId="14" fontId="5" fillId="9" borderId="6" xfId="0" applyNumberFormat="1" applyFont="1" applyFill="1" applyBorder="1" applyAlignment="1">
      <alignment horizontal="center" vertical="center"/>
    </xf>
    <xf numFmtId="0" fontId="5" fillId="9" borderId="6" xfId="0" applyFont="1" applyFill="1" applyBorder="1" applyAlignment="1">
      <alignment horizontal="left" vertical="center" wrapText="1"/>
    </xf>
    <xf numFmtId="0" fontId="5" fillId="9" borderId="7" xfId="0" applyFont="1" applyFill="1" applyBorder="1" applyAlignment="1">
      <alignment horizontal="left" vertical="center" wrapText="1"/>
    </xf>
    <xf numFmtId="0" fontId="5" fillId="9" borderId="5" xfId="0" applyFont="1" applyFill="1" applyBorder="1" applyAlignment="1">
      <alignment horizontal="left" vertical="center" wrapText="1"/>
    </xf>
    <xf numFmtId="0" fontId="25" fillId="0" borderId="0" xfId="1" applyFont="1" applyAlignment="1">
      <alignment horizontal="center"/>
    </xf>
    <xf numFmtId="0" fontId="3" fillId="8" borderId="1" xfId="0" applyFont="1" applyFill="1" applyBorder="1" applyAlignment="1">
      <alignment horizontal="center" wrapText="1"/>
    </xf>
    <xf numFmtId="0" fontId="5" fillId="11" borderId="6" xfId="0" applyFont="1" applyFill="1" applyBorder="1" applyAlignment="1">
      <alignment horizontal="center" vertical="center"/>
    </xf>
    <xf numFmtId="0" fontId="5" fillId="11" borderId="7" xfId="0" applyFont="1" applyFill="1" applyBorder="1" applyAlignment="1">
      <alignment horizontal="center" vertical="center"/>
    </xf>
    <xf numFmtId="0" fontId="5" fillId="11" borderId="5" xfId="0" applyFont="1" applyFill="1" applyBorder="1" applyAlignment="1">
      <alignment horizontal="center" vertical="center"/>
    </xf>
    <xf numFmtId="0" fontId="5" fillId="11" borderId="6"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6"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5" fillId="11" borderId="5" xfId="0" applyFont="1" applyFill="1" applyBorder="1" applyAlignment="1">
      <alignment horizontal="left" vertical="center" wrapText="1"/>
    </xf>
    <xf numFmtId="14" fontId="5" fillId="11" borderId="6" xfId="0" applyNumberFormat="1" applyFont="1" applyFill="1" applyBorder="1" applyAlignment="1">
      <alignment horizontal="center" vertical="center"/>
    </xf>
    <xf numFmtId="0" fontId="7" fillId="5" borderId="1" xfId="0" applyFont="1" applyFill="1" applyBorder="1" applyAlignment="1">
      <alignment horizontal="center"/>
    </xf>
    <xf numFmtId="0" fontId="6" fillId="8" borderId="10" xfId="0" applyFont="1" applyFill="1" applyBorder="1" applyAlignment="1">
      <alignment horizontal="center"/>
    </xf>
    <xf numFmtId="0" fontId="6" fillId="8" borderId="11" xfId="0" applyFont="1" applyFill="1" applyBorder="1" applyAlignment="1">
      <alignment horizontal="center"/>
    </xf>
    <xf numFmtId="0" fontId="24" fillId="10" borderId="1" xfId="0" applyFont="1" applyFill="1" applyBorder="1" applyAlignment="1">
      <alignment horizontal="center"/>
    </xf>
    <xf numFmtId="0" fontId="24" fillId="0" borderId="1" xfId="0" applyFont="1" applyBorder="1" applyAlignment="1">
      <alignment horizontal="center"/>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5" xfId="0" applyFill="1" applyBorder="1" applyAlignment="1">
      <alignment horizontal="left" vertical="center" wrapText="1"/>
    </xf>
    <xf numFmtId="0" fontId="0" fillId="6" borderId="6" xfId="0" applyFill="1" applyBorder="1" applyAlignment="1">
      <alignment horizontal="center" vertical="center" wrapText="1"/>
    </xf>
    <xf numFmtId="0" fontId="0" fillId="6" borderId="7" xfId="0" applyFill="1" applyBorder="1" applyAlignment="1">
      <alignment horizontal="center" vertical="center" wrapText="1"/>
    </xf>
    <xf numFmtId="0" fontId="0" fillId="6" borderId="5" xfId="0" applyFill="1" applyBorder="1" applyAlignment="1">
      <alignment horizontal="center" vertical="center" wrapText="1"/>
    </xf>
  </cellXfs>
  <cellStyles count="4">
    <cellStyle name="Hyperlink" xfId="1" builtinId="8"/>
    <cellStyle name="Hyperlink 2"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19</xdr:row>
      <xdr:rowOff>38100</xdr:rowOff>
    </xdr:from>
    <xdr:to>
      <xdr:col>9</xdr:col>
      <xdr:colOff>638176</xdr:colOff>
      <xdr:row>55</xdr:row>
      <xdr:rowOff>188595</xdr:rowOff>
    </xdr:to>
    <xdr:pic>
      <xdr:nvPicPr>
        <xdr:cNvPr id="2" name="Picture 1"/>
        <xdr:cNvPicPr/>
      </xdr:nvPicPr>
      <xdr:blipFill>
        <a:blip xmlns:r="http://schemas.openxmlformats.org/officeDocument/2006/relationships" r:embed="rId1"/>
        <a:srcRect/>
        <a:stretch>
          <a:fillRect/>
        </a:stretch>
      </xdr:blipFill>
      <xdr:spPr bwMode="auto">
        <a:xfrm>
          <a:off x="133351" y="4857750"/>
          <a:ext cx="7639050" cy="700849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2</xdr:col>
          <xdr:colOff>9525</xdr:colOff>
          <xdr:row>57</xdr:row>
          <xdr:rowOff>161925</xdr:rowOff>
        </xdr:from>
        <xdr:to>
          <xdr:col>3</xdr:col>
          <xdr:colOff>0</xdr:colOff>
          <xdr:row>61</xdr:row>
          <xdr:rowOff>28575</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64</xdr:row>
          <xdr:rowOff>47625</xdr:rowOff>
        </xdr:from>
        <xdr:to>
          <xdr:col>3</xdr:col>
          <xdr:colOff>0</xdr:colOff>
          <xdr:row>67</xdr:row>
          <xdr:rowOff>104775</xdr:rowOff>
        </xdr:to>
        <xdr:sp macro="" textlink="">
          <xdr:nvSpPr>
            <xdr:cNvPr id="5123" name="Object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xdr:twoCellAnchor editAs="oneCell">
    <xdr:from>
      <xdr:col>1</xdr:col>
      <xdr:colOff>0</xdr:colOff>
      <xdr:row>71</xdr:row>
      <xdr:rowOff>0</xdr:rowOff>
    </xdr:from>
    <xdr:to>
      <xdr:col>7</xdr:col>
      <xdr:colOff>256540</xdr:colOff>
      <xdr:row>96</xdr:row>
      <xdr:rowOff>57150</xdr:rowOff>
    </xdr:to>
    <xdr:pic>
      <xdr:nvPicPr>
        <xdr:cNvPr id="5" name="Picture 4"/>
        <xdr:cNvPicPr/>
      </xdr:nvPicPr>
      <xdr:blipFill>
        <a:blip xmlns:r="http://schemas.openxmlformats.org/officeDocument/2006/relationships" r:embed="rId2"/>
        <a:stretch>
          <a:fillRect/>
        </a:stretch>
      </xdr:blipFill>
      <xdr:spPr>
        <a:xfrm>
          <a:off x="133350" y="15106650"/>
          <a:ext cx="6438265" cy="4819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CORE2DUO@2.93%20GHZ" TargetMode="External"/><Relationship Id="rId7" Type="http://schemas.openxmlformats.org/officeDocument/2006/relationships/printerSettings" Target="../printerSettings/printerSettings3.bin"/><Relationship Id="rId2" Type="http://schemas.openxmlformats.org/officeDocument/2006/relationships/hyperlink" Target="mailto:COREI3@3.50GHZ" TargetMode="External"/><Relationship Id="rId1" Type="http://schemas.openxmlformats.org/officeDocument/2006/relationships/hyperlink" Target="mailto:COREI3@3.30GHZ" TargetMode="External"/><Relationship Id="rId6" Type="http://schemas.openxmlformats.org/officeDocument/2006/relationships/hyperlink" Target="mailto:COREI3@3.30%20GHZ" TargetMode="External"/><Relationship Id="rId5" Type="http://schemas.openxmlformats.org/officeDocument/2006/relationships/hyperlink" Target="mailto:CORE2DUO@2.93%20GHZ" TargetMode="External"/><Relationship Id="rId4" Type="http://schemas.openxmlformats.org/officeDocument/2006/relationships/hyperlink" Target="mailto:CORE2DUO@2.93%20GHZ"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hyperlink" Target="mailto:Server@2021" TargetMode="External"/><Relationship Id="rId13" Type="http://schemas.openxmlformats.org/officeDocument/2006/relationships/printerSettings" Target="../printerSettings/printerSettings4.bin"/><Relationship Id="rId3" Type="http://schemas.openxmlformats.org/officeDocument/2006/relationships/hyperlink" Target="mailto:Server@2021" TargetMode="External"/><Relationship Id="rId7" Type="http://schemas.openxmlformats.org/officeDocument/2006/relationships/hyperlink" Target="mailto:Server@2021" TargetMode="External"/><Relationship Id="rId12" Type="http://schemas.openxmlformats.org/officeDocument/2006/relationships/hyperlink" Target="mailto:sms@123" TargetMode="External"/><Relationship Id="rId2" Type="http://schemas.openxmlformats.org/officeDocument/2006/relationships/hyperlink" Target="mailto:sms@123" TargetMode="External"/><Relationship Id="rId1" Type="http://schemas.openxmlformats.org/officeDocument/2006/relationships/hyperlink" Target="mailto:sms@123" TargetMode="External"/><Relationship Id="rId6" Type="http://schemas.openxmlformats.org/officeDocument/2006/relationships/hyperlink" Target="mailto:Server@2021" TargetMode="External"/><Relationship Id="rId11" Type="http://schemas.openxmlformats.org/officeDocument/2006/relationships/hyperlink" Target="mailto:$Ws@12#" TargetMode="External"/><Relationship Id="rId5" Type="http://schemas.openxmlformats.org/officeDocument/2006/relationships/hyperlink" Target="mailto:Server@2021" TargetMode="External"/><Relationship Id="rId10" Type="http://schemas.openxmlformats.org/officeDocument/2006/relationships/hyperlink" Target="mailto:Server@2021" TargetMode="External"/><Relationship Id="rId4" Type="http://schemas.openxmlformats.org/officeDocument/2006/relationships/hyperlink" Target="mailto:Server@2021" TargetMode="External"/><Relationship Id="rId9" Type="http://schemas.openxmlformats.org/officeDocument/2006/relationships/hyperlink" Target="mailto:sms@123"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COREI3@2.53GHZ" TargetMode="External"/><Relationship Id="rId2" Type="http://schemas.openxmlformats.org/officeDocument/2006/relationships/hyperlink" Target="mailto:COREI3@2.40GHZ" TargetMode="External"/><Relationship Id="rId1" Type="http://schemas.openxmlformats.org/officeDocument/2006/relationships/hyperlink" Target="mailto:COREI3@2.40GHZ"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Sms@123456" TargetMode="External"/><Relationship Id="rId2" Type="http://schemas.openxmlformats.org/officeDocument/2006/relationships/hyperlink" Target="mailto:Sms@123456" TargetMode="External"/><Relationship Id="rId1" Type="http://schemas.openxmlformats.org/officeDocument/2006/relationships/hyperlink" Target="mailto:Sms@123456" TargetMode="External"/><Relationship Id="rId6" Type="http://schemas.openxmlformats.org/officeDocument/2006/relationships/printerSettings" Target="../printerSettings/printerSettings8.bin"/><Relationship Id="rId5" Type="http://schemas.openxmlformats.org/officeDocument/2006/relationships/hyperlink" Target="mailto:admin@123" TargetMode="External"/><Relationship Id="rId4" Type="http://schemas.openxmlformats.org/officeDocument/2006/relationships/hyperlink" Target="mailto:Sms@123456"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2"/>
  <sheetViews>
    <sheetView showGridLines="0" workbookViewId="0">
      <selection activeCell="E15" sqref="E15"/>
    </sheetView>
  </sheetViews>
  <sheetFormatPr defaultRowHeight="15" x14ac:dyDescent="0.25"/>
  <cols>
    <col min="1" max="1" width="6.85546875" customWidth="1"/>
    <col min="2" max="2" width="77.85546875" style="17" customWidth="1"/>
    <col min="3" max="3" width="29.7109375" style="2" customWidth="1"/>
    <col min="4" max="4" width="15.85546875" hidden="1" customWidth="1"/>
  </cols>
  <sheetData>
    <row r="2" spans="2:4" ht="21" x14ac:dyDescent="0.35">
      <c r="B2" s="379" t="s">
        <v>1256</v>
      </c>
      <c r="C2" s="379"/>
      <c r="D2" s="379"/>
    </row>
    <row r="3" spans="2:4" ht="21" x14ac:dyDescent="0.35">
      <c r="B3" s="379" t="s">
        <v>2004</v>
      </c>
      <c r="C3" s="379"/>
      <c r="D3" s="379"/>
    </row>
    <row r="4" spans="2:4" ht="18.75" x14ac:dyDescent="0.3">
      <c r="B4" s="88" t="s">
        <v>1223</v>
      </c>
      <c r="C4" s="218" t="s">
        <v>2005</v>
      </c>
      <c r="D4" s="243" t="s">
        <v>184</v>
      </c>
    </row>
    <row r="5" spans="2:4" ht="18.75" x14ac:dyDescent="0.3">
      <c r="B5" s="244" t="s">
        <v>861</v>
      </c>
      <c r="C5" s="219">
        <v>284</v>
      </c>
      <c r="D5" s="245" t="s">
        <v>108</v>
      </c>
    </row>
    <row r="6" spans="2:4" ht="18.75" x14ac:dyDescent="0.3">
      <c r="B6" s="244" t="s">
        <v>860</v>
      </c>
      <c r="C6" s="219">
        <v>5</v>
      </c>
      <c r="D6" s="245"/>
    </row>
    <row r="7" spans="2:4" ht="18.75" x14ac:dyDescent="0.3">
      <c r="B7" s="244" t="s">
        <v>862</v>
      </c>
      <c r="C7" s="219">
        <v>26</v>
      </c>
      <c r="D7" s="245" t="s">
        <v>108</v>
      </c>
    </row>
    <row r="8" spans="2:4" ht="18.75" x14ac:dyDescent="0.3">
      <c r="B8" s="244" t="s">
        <v>863</v>
      </c>
      <c r="C8" s="219">
        <v>20</v>
      </c>
      <c r="D8" s="245" t="s">
        <v>108</v>
      </c>
    </row>
    <row r="9" spans="2:4" ht="18.75" x14ac:dyDescent="0.3">
      <c r="B9" s="244" t="s">
        <v>1130</v>
      </c>
      <c r="C9" s="219">
        <v>7</v>
      </c>
      <c r="D9" s="245"/>
    </row>
    <row r="10" spans="2:4" ht="18.75" x14ac:dyDescent="0.3">
      <c r="B10" s="244" t="s">
        <v>864</v>
      </c>
      <c r="C10" s="219">
        <v>33</v>
      </c>
      <c r="D10" s="245" t="s">
        <v>108</v>
      </c>
    </row>
    <row r="11" spans="2:4" ht="18.75" x14ac:dyDescent="0.3">
      <c r="B11" s="244" t="s">
        <v>866</v>
      </c>
      <c r="C11" s="219">
        <v>11</v>
      </c>
      <c r="D11" s="245"/>
    </row>
    <row r="12" spans="2:4" ht="18.75" x14ac:dyDescent="0.3">
      <c r="B12" s="244" t="s">
        <v>2000</v>
      </c>
      <c r="C12" s="219">
        <v>143</v>
      </c>
      <c r="D12" s="245"/>
    </row>
    <row r="13" spans="2:4" ht="18.75" x14ac:dyDescent="0.3">
      <c r="B13" s="244" t="s">
        <v>865</v>
      </c>
      <c r="C13" s="219">
        <v>41</v>
      </c>
      <c r="D13" s="245" t="s">
        <v>108</v>
      </c>
    </row>
    <row r="14" spans="2:4" ht="18.75" x14ac:dyDescent="0.3">
      <c r="B14" s="244" t="s">
        <v>623</v>
      </c>
      <c r="C14" s="219">
        <v>1</v>
      </c>
      <c r="D14" s="245"/>
    </row>
    <row r="15" spans="2:4" s="161" customFormat="1" ht="18.75" x14ac:dyDescent="0.3">
      <c r="B15" s="244" t="s">
        <v>2073</v>
      </c>
      <c r="C15" s="219">
        <v>2</v>
      </c>
      <c r="D15" s="245"/>
    </row>
    <row r="16" spans="2:4" ht="18.75" x14ac:dyDescent="0.3">
      <c r="B16" s="244" t="s">
        <v>2074</v>
      </c>
      <c r="C16" s="219">
        <v>2</v>
      </c>
      <c r="D16" s="245" t="s">
        <v>108</v>
      </c>
    </row>
    <row r="17" spans="2:4" ht="18.75" x14ac:dyDescent="0.3">
      <c r="B17" s="244" t="s">
        <v>859</v>
      </c>
      <c r="C17" s="219">
        <v>15</v>
      </c>
      <c r="D17" s="246"/>
    </row>
    <row r="18" spans="2:4" ht="18.75" x14ac:dyDescent="0.3">
      <c r="B18" s="244" t="s">
        <v>1131</v>
      </c>
      <c r="C18" s="247">
        <v>4</v>
      </c>
      <c r="D18" s="248"/>
    </row>
    <row r="19" spans="2:4" ht="15.75" x14ac:dyDescent="0.25">
      <c r="B19" s="249" t="s">
        <v>930</v>
      </c>
      <c r="C19" s="247">
        <v>5</v>
      </c>
      <c r="D19" s="7"/>
    </row>
    <row r="20" spans="2:4" ht="15.75" x14ac:dyDescent="0.25">
      <c r="B20" s="249" t="s">
        <v>1188</v>
      </c>
      <c r="C20" s="247">
        <v>15</v>
      </c>
      <c r="D20" s="7"/>
    </row>
    <row r="21" spans="2:4" s="161" customFormat="1" ht="15.75" x14ac:dyDescent="0.25">
      <c r="B21" s="249" t="s">
        <v>2072</v>
      </c>
      <c r="C21" s="247">
        <v>5</v>
      </c>
      <c r="D21" s="15"/>
    </row>
    <row r="22" spans="2:4" ht="15.75" x14ac:dyDescent="0.25">
      <c r="B22" s="244" t="s">
        <v>2001</v>
      </c>
      <c r="C22" s="247">
        <v>5</v>
      </c>
    </row>
  </sheetData>
  <mergeCells count="2">
    <mergeCell ref="B2:D2"/>
    <mergeCell ref="B3:D3"/>
  </mergeCells>
  <hyperlinks>
    <hyperlink ref="D5" location="'COMPUTER INVENTORY'!A1" display="Click Here"/>
    <hyperlink ref="D7" location="'LAPTOP INVENTORY'!A1" display="Click Here"/>
    <hyperlink ref="D8" location="'PRINTER INVENTORY'!A1" display="Click Here"/>
    <hyperlink ref="D16" location="'Microsoft License'!A1" display="Click Here"/>
    <hyperlink ref="D13" location="'RACK &amp; SWITCH INVENTORY'!A1" display="Click Here"/>
    <hyperlink ref="D10" location="'PROJECTOR INVENTORY'!A1" display="Click Here"/>
  </hyperlinks>
  <pageMargins left="0.7" right="0.7" top="0.75" bottom="0.75" header="0.3" footer="0.3"/>
  <pageSetup orientation="portrait" r:id="rId1"/>
  <headerFooter>
    <oddHeader>&amp;L&amp;B Confidential&amp;B&amp;C&amp;D&amp;RPage &amp;P</oddHeader>
    <oddFooter>&amp;CCreated by Ashok Shetty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R50"/>
  <sheetViews>
    <sheetView showGridLines="0" topLeftCell="H1" zoomScale="80" zoomScaleNormal="80" workbookViewId="0">
      <pane ySplit="2" topLeftCell="A3" activePane="bottomLeft" state="frozen"/>
      <selection activeCell="M1" sqref="M1"/>
      <selection pane="bottomLeft" activeCell="P46" sqref="A2:R50"/>
    </sheetView>
  </sheetViews>
  <sheetFormatPr defaultColWidth="17.7109375" defaultRowHeight="15" x14ac:dyDescent="0.25"/>
  <cols>
    <col min="1" max="1" width="17.7109375" style="19"/>
    <col min="2" max="2" width="11" style="42" bestFit="1" customWidth="1"/>
    <col min="3" max="3" width="12" style="42" bestFit="1" customWidth="1"/>
    <col min="4" max="4" width="25.140625" style="94" bestFit="1" customWidth="1"/>
    <col min="5" max="5" width="13" style="94" bestFit="1" customWidth="1"/>
    <col min="6" max="6" width="15" style="94" bestFit="1" customWidth="1"/>
    <col min="7" max="7" width="28.7109375" style="42" customWidth="1"/>
    <col min="8" max="8" width="10.7109375" style="41" bestFit="1" customWidth="1"/>
    <col min="9" max="9" width="24.7109375" style="41" customWidth="1"/>
    <col min="10" max="10" width="11.7109375" style="42" bestFit="1" customWidth="1"/>
    <col min="11" max="11" width="15" style="40" customWidth="1"/>
    <col min="12" max="12" width="15.28515625" style="172" customWidth="1"/>
    <col min="13" max="13" width="39.85546875" style="41" bestFit="1" customWidth="1"/>
    <col min="14" max="14" width="25" style="41" bestFit="1" customWidth="1"/>
    <col min="15" max="15" width="24.140625" style="40" bestFit="1" customWidth="1"/>
    <col min="16" max="16" width="21" style="42" bestFit="1" customWidth="1"/>
    <col min="17" max="17" width="15.140625" style="40" bestFit="1" customWidth="1"/>
    <col min="18" max="18" width="14.28515625" style="40" bestFit="1" customWidth="1"/>
    <col min="19" max="16384" width="17.7109375" style="19"/>
  </cols>
  <sheetData>
    <row r="2" spans="2:18" x14ac:dyDescent="0.25">
      <c r="B2" s="34" t="s">
        <v>539</v>
      </c>
      <c r="C2" s="58" t="s">
        <v>91</v>
      </c>
      <c r="D2" s="92" t="s">
        <v>527</v>
      </c>
      <c r="E2" s="92" t="s">
        <v>540</v>
      </c>
      <c r="F2" s="92" t="s">
        <v>541</v>
      </c>
      <c r="G2" s="58" t="s">
        <v>542</v>
      </c>
      <c r="H2" s="173" t="s">
        <v>240</v>
      </c>
      <c r="I2" s="58" t="s">
        <v>318</v>
      </c>
      <c r="J2" s="58" t="s">
        <v>543</v>
      </c>
      <c r="K2" s="170" t="s">
        <v>544</v>
      </c>
      <c r="L2" s="171" t="s">
        <v>189</v>
      </c>
      <c r="M2" s="173" t="s">
        <v>545</v>
      </c>
      <c r="N2" s="311" t="s">
        <v>1953</v>
      </c>
      <c r="O2" s="47" t="s">
        <v>118</v>
      </c>
      <c r="P2" s="34" t="s">
        <v>231</v>
      </c>
      <c r="Q2" s="47" t="s">
        <v>319</v>
      </c>
      <c r="R2" s="47" t="s">
        <v>519</v>
      </c>
    </row>
    <row r="3" spans="2:18" ht="90" hidden="1" customHeight="1" x14ac:dyDescent="0.25">
      <c r="B3" s="182">
        <v>1</v>
      </c>
      <c r="C3" s="44" t="s">
        <v>81</v>
      </c>
      <c r="D3" s="93" t="s">
        <v>554</v>
      </c>
      <c r="E3" s="93" t="s">
        <v>547</v>
      </c>
      <c r="F3" s="93" t="s">
        <v>548</v>
      </c>
      <c r="G3" s="44" t="s">
        <v>549</v>
      </c>
      <c r="H3" s="45" t="s">
        <v>125</v>
      </c>
      <c r="I3" s="48" t="s">
        <v>550</v>
      </c>
      <c r="J3" s="44">
        <v>24</v>
      </c>
      <c r="K3" s="46" t="s">
        <v>551</v>
      </c>
      <c r="L3" s="46" t="s">
        <v>555</v>
      </c>
      <c r="M3" s="45" t="s">
        <v>556</v>
      </c>
      <c r="N3" s="45" t="s">
        <v>2021</v>
      </c>
      <c r="O3" s="26" t="s">
        <v>119</v>
      </c>
      <c r="P3" s="182" t="s">
        <v>553</v>
      </c>
      <c r="Q3" s="49">
        <v>42916</v>
      </c>
      <c r="R3" s="26">
        <v>27468</v>
      </c>
    </row>
    <row r="4" spans="2:18" ht="105" hidden="1" customHeight="1" x14ac:dyDescent="0.25">
      <c r="B4" s="182">
        <v>2</v>
      </c>
      <c r="C4" s="44" t="s">
        <v>78</v>
      </c>
      <c r="D4" s="93" t="s">
        <v>558</v>
      </c>
      <c r="E4" s="93" t="s">
        <v>547</v>
      </c>
      <c r="F4" s="93" t="s">
        <v>548</v>
      </c>
      <c r="G4" s="44" t="s">
        <v>549</v>
      </c>
      <c r="H4" s="45" t="s">
        <v>125</v>
      </c>
      <c r="I4" s="48" t="s">
        <v>550</v>
      </c>
      <c r="J4" s="44">
        <v>24</v>
      </c>
      <c r="K4" s="46" t="s">
        <v>551</v>
      </c>
      <c r="L4" s="46" t="s">
        <v>559</v>
      </c>
      <c r="M4" s="45" t="s">
        <v>560</v>
      </c>
      <c r="N4" s="45" t="s">
        <v>2021</v>
      </c>
      <c r="O4" s="26" t="s">
        <v>119</v>
      </c>
      <c r="P4" s="182" t="s">
        <v>553</v>
      </c>
      <c r="Q4" s="49">
        <v>42916</v>
      </c>
      <c r="R4" s="26">
        <v>26978</v>
      </c>
    </row>
    <row r="5" spans="2:18" ht="105" hidden="1" customHeight="1" x14ac:dyDescent="0.25">
      <c r="B5" s="182">
        <v>3</v>
      </c>
      <c r="C5" s="44" t="s">
        <v>78</v>
      </c>
      <c r="D5" s="93" t="s">
        <v>558</v>
      </c>
      <c r="E5" s="93" t="s">
        <v>547</v>
      </c>
      <c r="F5" s="93" t="s">
        <v>548</v>
      </c>
      <c r="G5" s="44" t="s">
        <v>549</v>
      </c>
      <c r="H5" s="45" t="s">
        <v>125</v>
      </c>
      <c r="I5" s="48" t="s">
        <v>550</v>
      </c>
      <c r="J5" s="44">
        <v>24</v>
      </c>
      <c r="K5" s="46" t="s">
        <v>551</v>
      </c>
      <c r="L5" s="46" t="s">
        <v>561</v>
      </c>
      <c r="M5" s="45" t="s">
        <v>562</v>
      </c>
      <c r="N5" s="45" t="s">
        <v>2021</v>
      </c>
      <c r="O5" s="26" t="s">
        <v>119</v>
      </c>
      <c r="P5" s="182" t="s">
        <v>553</v>
      </c>
      <c r="Q5" s="49">
        <v>42916</v>
      </c>
      <c r="R5" s="26">
        <v>26978</v>
      </c>
    </row>
    <row r="6" spans="2:18" ht="105" hidden="1" customHeight="1" x14ac:dyDescent="0.25">
      <c r="B6" s="182">
        <v>4</v>
      </c>
      <c r="C6" s="44" t="s">
        <v>78</v>
      </c>
      <c r="D6" s="93" t="s">
        <v>558</v>
      </c>
      <c r="E6" s="93" t="s">
        <v>547</v>
      </c>
      <c r="F6" s="93" t="s">
        <v>548</v>
      </c>
      <c r="G6" s="44" t="s">
        <v>549</v>
      </c>
      <c r="H6" s="45" t="s">
        <v>125</v>
      </c>
      <c r="I6" s="48" t="s">
        <v>550</v>
      </c>
      <c r="J6" s="44">
        <v>24</v>
      </c>
      <c r="K6" s="46" t="s">
        <v>551</v>
      </c>
      <c r="L6" s="46" t="s">
        <v>563</v>
      </c>
      <c r="M6" s="45" t="s">
        <v>564</v>
      </c>
      <c r="N6" s="45" t="s">
        <v>2021</v>
      </c>
      <c r="O6" s="26" t="s">
        <v>119</v>
      </c>
      <c r="P6" s="182" t="s">
        <v>553</v>
      </c>
      <c r="Q6" s="49">
        <v>42916</v>
      </c>
      <c r="R6" s="26">
        <v>26978</v>
      </c>
    </row>
    <row r="7" spans="2:18" ht="105" hidden="1" customHeight="1" x14ac:dyDescent="0.25">
      <c r="B7" s="182">
        <v>5</v>
      </c>
      <c r="C7" s="44" t="s">
        <v>78</v>
      </c>
      <c r="D7" s="93" t="s">
        <v>558</v>
      </c>
      <c r="E7" s="93" t="s">
        <v>547</v>
      </c>
      <c r="F7" s="93" t="s">
        <v>548</v>
      </c>
      <c r="G7" s="44" t="s">
        <v>549</v>
      </c>
      <c r="H7" s="45" t="s">
        <v>125</v>
      </c>
      <c r="I7" s="48" t="s">
        <v>550</v>
      </c>
      <c r="J7" s="44">
        <v>24</v>
      </c>
      <c r="K7" s="46" t="s">
        <v>551</v>
      </c>
      <c r="L7" s="46" t="s">
        <v>565</v>
      </c>
      <c r="M7" s="45" t="s">
        <v>566</v>
      </c>
      <c r="N7" s="45" t="s">
        <v>2021</v>
      </c>
      <c r="O7" s="26" t="s">
        <v>119</v>
      </c>
      <c r="P7" s="182" t="s">
        <v>553</v>
      </c>
      <c r="Q7" s="49">
        <v>42916</v>
      </c>
      <c r="R7" s="26">
        <v>26978</v>
      </c>
    </row>
    <row r="8" spans="2:18" ht="105" hidden="1" customHeight="1" x14ac:dyDescent="0.25">
      <c r="B8" s="182">
        <v>6</v>
      </c>
      <c r="C8" s="44" t="s">
        <v>78</v>
      </c>
      <c r="D8" s="93" t="s">
        <v>567</v>
      </c>
      <c r="E8" s="93" t="s">
        <v>547</v>
      </c>
      <c r="F8" s="93" t="s">
        <v>548</v>
      </c>
      <c r="G8" s="44" t="s">
        <v>549</v>
      </c>
      <c r="H8" s="45" t="s">
        <v>125</v>
      </c>
      <c r="I8" s="48" t="s">
        <v>550</v>
      </c>
      <c r="J8" s="44">
        <v>24</v>
      </c>
      <c r="K8" s="46" t="s">
        <v>551</v>
      </c>
      <c r="L8" s="46" t="s">
        <v>568</v>
      </c>
      <c r="M8" s="45" t="s">
        <v>569</v>
      </c>
      <c r="N8" s="45" t="s">
        <v>2021</v>
      </c>
      <c r="O8" s="26" t="s">
        <v>119</v>
      </c>
      <c r="P8" s="182" t="s">
        <v>553</v>
      </c>
      <c r="Q8" s="49">
        <v>42916</v>
      </c>
      <c r="R8" s="26">
        <v>26978</v>
      </c>
    </row>
    <row r="9" spans="2:18" ht="105" hidden="1" customHeight="1" x14ac:dyDescent="0.25">
      <c r="B9" s="182">
        <v>7</v>
      </c>
      <c r="C9" s="44" t="s">
        <v>78</v>
      </c>
      <c r="D9" s="93" t="s">
        <v>570</v>
      </c>
      <c r="E9" s="93" t="s">
        <v>547</v>
      </c>
      <c r="F9" s="93" t="s">
        <v>548</v>
      </c>
      <c r="G9" s="44" t="s">
        <v>549</v>
      </c>
      <c r="H9" s="45" t="s">
        <v>125</v>
      </c>
      <c r="I9" s="48" t="s">
        <v>550</v>
      </c>
      <c r="J9" s="44">
        <v>24</v>
      </c>
      <c r="K9" s="46" t="s">
        <v>551</v>
      </c>
      <c r="L9" s="46" t="s">
        <v>571</v>
      </c>
      <c r="M9" s="45" t="s">
        <v>572</v>
      </c>
      <c r="N9" s="45" t="s">
        <v>2021</v>
      </c>
      <c r="O9" s="26" t="s">
        <v>119</v>
      </c>
      <c r="P9" s="182" t="s">
        <v>553</v>
      </c>
      <c r="Q9" s="49">
        <v>42916</v>
      </c>
      <c r="R9" s="26">
        <v>26978</v>
      </c>
    </row>
    <row r="10" spans="2:18" ht="105" hidden="1" customHeight="1" x14ac:dyDescent="0.25">
      <c r="B10" s="182">
        <v>8</v>
      </c>
      <c r="C10" s="44" t="s">
        <v>78</v>
      </c>
      <c r="D10" s="93" t="s">
        <v>573</v>
      </c>
      <c r="E10" s="93" t="s">
        <v>547</v>
      </c>
      <c r="F10" s="93" t="s">
        <v>548</v>
      </c>
      <c r="G10" s="44" t="s">
        <v>549</v>
      </c>
      <c r="H10" s="45" t="s">
        <v>125</v>
      </c>
      <c r="I10" s="48" t="s">
        <v>550</v>
      </c>
      <c r="J10" s="44">
        <v>24</v>
      </c>
      <c r="K10" s="46" t="s">
        <v>551</v>
      </c>
      <c r="L10" s="46" t="s">
        <v>574</v>
      </c>
      <c r="M10" s="45" t="s">
        <v>575</v>
      </c>
      <c r="N10" s="45" t="s">
        <v>2021</v>
      </c>
      <c r="O10" s="26" t="s">
        <v>119</v>
      </c>
      <c r="P10" s="182" t="s">
        <v>553</v>
      </c>
      <c r="Q10" s="49">
        <v>42916</v>
      </c>
      <c r="R10" s="26">
        <v>26978</v>
      </c>
    </row>
    <row r="11" spans="2:18" ht="105" hidden="1" customHeight="1" x14ac:dyDescent="0.25">
      <c r="B11" s="182">
        <v>9</v>
      </c>
      <c r="C11" s="182" t="s">
        <v>80</v>
      </c>
      <c r="D11" s="93" t="s">
        <v>576</v>
      </c>
      <c r="E11" s="93" t="s">
        <v>547</v>
      </c>
      <c r="F11" s="93" t="s">
        <v>548</v>
      </c>
      <c r="G11" s="44" t="s">
        <v>549</v>
      </c>
      <c r="H11" s="45" t="s">
        <v>125</v>
      </c>
      <c r="I11" s="48" t="s">
        <v>550</v>
      </c>
      <c r="J11" s="44">
        <v>24</v>
      </c>
      <c r="K11" s="46" t="s">
        <v>551</v>
      </c>
      <c r="L11" s="46" t="s">
        <v>577</v>
      </c>
      <c r="M11" s="45" t="s">
        <v>578</v>
      </c>
      <c r="N11" s="45" t="s">
        <v>2021</v>
      </c>
      <c r="O11" s="26" t="s">
        <v>119</v>
      </c>
      <c r="P11" s="182" t="s">
        <v>553</v>
      </c>
      <c r="Q11" s="49">
        <v>42916</v>
      </c>
      <c r="R11" s="26">
        <v>26978</v>
      </c>
    </row>
    <row r="12" spans="2:18" ht="105" hidden="1" customHeight="1" x14ac:dyDescent="0.25">
      <c r="B12" s="182">
        <v>10</v>
      </c>
      <c r="C12" s="182" t="s">
        <v>80</v>
      </c>
      <c r="D12" s="93" t="s">
        <v>576</v>
      </c>
      <c r="E12" s="93" t="s">
        <v>547</v>
      </c>
      <c r="F12" s="93" t="s">
        <v>548</v>
      </c>
      <c r="G12" s="44" t="s">
        <v>549</v>
      </c>
      <c r="H12" s="45" t="s">
        <v>125</v>
      </c>
      <c r="I12" s="48" t="s">
        <v>550</v>
      </c>
      <c r="J12" s="44">
        <v>24</v>
      </c>
      <c r="K12" s="46" t="s">
        <v>551</v>
      </c>
      <c r="L12" s="46" t="s">
        <v>579</v>
      </c>
      <c r="M12" s="45" t="s">
        <v>580</v>
      </c>
      <c r="N12" s="45" t="s">
        <v>2021</v>
      </c>
      <c r="O12" s="26" t="s">
        <v>119</v>
      </c>
      <c r="P12" s="182" t="s">
        <v>553</v>
      </c>
      <c r="Q12" s="49">
        <v>42916</v>
      </c>
      <c r="R12" s="26">
        <v>26978</v>
      </c>
    </row>
    <row r="13" spans="2:18" ht="105" hidden="1" customHeight="1" x14ac:dyDescent="0.25">
      <c r="B13" s="182">
        <v>11</v>
      </c>
      <c r="C13" s="182" t="s">
        <v>80</v>
      </c>
      <c r="D13" s="93" t="s">
        <v>581</v>
      </c>
      <c r="E13" s="93" t="s">
        <v>547</v>
      </c>
      <c r="F13" s="93" t="s">
        <v>548</v>
      </c>
      <c r="G13" s="44" t="s">
        <v>549</v>
      </c>
      <c r="H13" s="45" t="s">
        <v>125</v>
      </c>
      <c r="I13" s="48" t="s">
        <v>550</v>
      </c>
      <c r="J13" s="44">
        <v>24</v>
      </c>
      <c r="K13" s="46" t="s">
        <v>551</v>
      </c>
      <c r="L13" s="46" t="s">
        <v>582</v>
      </c>
      <c r="M13" s="45" t="s">
        <v>583</v>
      </c>
      <c r="N13" s="45" t="s">
        <v>2021</v>
      </c>
      <c r="O13" s="26" t="s">
        <v>119</v>
      </c>
      <c r="P13" s="182" t="s">
        <v>553</v>
      </c>
      <c r="Q13" s="49">
        <v>42916</v>
      </c>
      <c r="R13" s="26">
        <v>26978</v>
      </c>
    </row>
    <row r="14" spans="2:18" ht="105" hidden="1" customHeight="1" x14ac:dyDescent="0.25">
      <c r="B14" s="182">
        <v>12</v>
      </c>
      <c r="C14" s="182" t="s">
        <v>80</v>
      </c>
      <c r="D14" s="93" t="s">
        <v>576</v>
      </c>
      <c r="E14" s="93" t="s">
        <v>547</v>
      </c>
      <c r="F14" s="93" t="s">
        <v>548</v>
      </c>
      <c r="G14" s="44" t="s">
        <v>549</v>
      </c>
      <c r="H14" s="45" t="s">
        <v>125</v>
      </c>
      <c r="I14" s="48" t="s">
        <v>550</v>
      </c>
      <c r="J14" s="44">
        <v>24</v>
      </c>
      <c r="K14" s="46" t="s">
        <v>551</v>
      </c>
      <c r="L14" s="46" t="s">
        <v>584</v>
      </c>
      <c r="M14" s="45" t="s">
        <v>585</v>
      </c>
      <c r="N14" s="45" t="s">
        <v>2021</v>
      </c>
      <c r="O14" s="26" t="s">
        <v>119</v>
      </c>
      <c r="P14" s="182" t="s">
        <v>553</v>
      </c>
      <c r="Q14" s="49">
        <v>42916</v>
      </c>
      <c r="R14" s="26">
        <v>26978</v>
      </c>
    </row>
    <row r="15" spans="2:18" s="51" customFormat="1" ht="105" hidden="1" customHeight="1" x14ac:dyDescent="0.25">
      <c r="B15" s="182">
        <v>13</v>
      </c>
      <c r="C15" s="182" t="s">
        <v>80</v>
      </c>
      <c r="D15" s="93" t="s">
        <v>581</v>
      </c>
      <c r="E15" s="93" t="s">
        <v>547</v>
      </c>
      <c r="F15" s="93" t="s">
        <v>548</v>
      </c>
      <c r="G15" s="44" t="s">
        <v>549</v>
      </c>
      <c r="H15" s="45" t="s">
        <v>125</v>
      </c>
      <c r="I15" s="48" t="s">
        <v>550</v>
      </c>
      <c r="J15" s="44">
        <v>24</v>
      </c>
      <c r="K15" s="46" t="s">
        <v>551</v>
      </c>
      <c r="L15" s="50" t="s">
        <v>586</v>
      </c>
      <c r="M15" s="174" t="s">
        <v>587</v>
      </c>
      <c r="N15" s="45" t="s">
        <v>2021</v>
      </c>
      <c r="O15" s="26" t="s">
        <v>119</v>
      </c>
      <c r="P15" s="182" t="s">
        <v>553</v>
      </c>
      <c r="Q15" s="49">
        <v>42916</v>
      </c>
      <c r="R15" s="26">
        <v>26978</v>
      </c>
    </row>
    <row r="16" spans="2:18" ht="105" hidden="1" customHeight="1" x14ac:dyDescent="0.25">
      <c r="B16" s="182">
        <v>14</v>
      </c>
      <c r="C16" s="52" t="s">
        <v>79</v>
      </c>
      <c r="D16" s="93" t="s">
        <v>588</v>
      </c>
      <c r="E16" s="93" t="s">
        <v>547</v>
      </c>
      <c r="F16" s="93" t="s">
        <v>548</v>
      </c>
      <c r="G16" s="182" t="s">
        <v>549</v>
      </c>
      <c r="H16" s="183" t="s">
        <v>125</v>
      </c>
      <c r="I16" s="48" t="s">
        <v>550</v>
      </c>
      <c r="J16" s="44">
        <v>24</v>
      </c>
      <c r="K16" s="46" t="s">
        <v>551</v>
      </c>
      <c r="L16" s="46" t="s">
        <v>589</v>
      </c>
      <c r="M16" s="45" t="s">
        <v>590</v>
      </c>
      <c r="N16" s="45" t="s">
        <v>2021</v>
      </c>
      <c r="O16" s="26" t="s">
        <v>119</v>
      </c>
      <c r="P16" s="182" t="s">
        <v>553</v>
      </c>
      <c r="Q16" s="49">
        <v>42916</v>
      </c>
      <c r="R16" s="26">
        <v>26978</v>
      </c>
    </row>
    <row r="17" spans="2:18" ht="105" hidden="1" customHeight="1" x14ac:dyDescent="0.25">
      <c r="B17" s="182">
        <v>15</v>
      </c>
      <c r="C17" s="182" t="s">
        <v>79</v>
      </c>
      <c r="D17" s="182" t="s">
        <v>588</v>
      </c>
      <c r="E17" s="182" t="s">
        <v>547</v>
      </c>
      <c r="F17" s="182" t="s">
        <v>548</v>
      </c>
      <c r="G17" s="182" t="s">
        <v>549</v>
      </c>
      <c r="H17" s="183" t="s">
        <v>125</v>
      </c>
      <c r="I17" s="48" t="s">
        <v>550</v>
      </c>
      <c r="J17" s="44">
        <v>24</v>
      </c>
      <c r="K17" s="46" t="s">
        <v>551</v>
      </c>
      <c r="L17" s="46" t="s">
        <v>591</v>
      </c>
      <c r="M17" s="45" t="s">
        <v>592</v>
      </c>
      <c r="N17" s="45" t="s">
        <v>2021</v>
      </c>
      <c r="O17" s="26" t="s">
        <v>119</v>
      </c>
      <c r="P17" s="182" t="s">
        <v>553</v>
      </c>
      <c r="Q17" s="49">
        <v>42916</v>
      </c>
      <c r="R17" s="26">
        <v>26978</v>
      </c>
    </row>
    <row r="18" spans="2:18" ht="105" hidden="1" customHeight="1" x14ac:dyDescent="0.25">
      <c r="B18" s="182">
        <v>16</v>
      </c>
      <c r="C18" s="44" t="s">
        <v>78</v>
      </c>
      <c r="D18" s="182" t="s">
        <v>593</v>
      </c>
      <c r="E18" s="182" t="s">
        <v>547</v>
      </c>
      <c r="F18" s="182" t="s">
        <v>548</v>
      </c>
      <c r="G18" s="182" t="s">
        <v>549</v>
      </c>
      <c r="H18" s="183" t="s">
        <v>125</v>
      </c>
      <c r="I18" s="48" t="s">
        <v>550</v>
      </c>
      <c r="J18" s="44">
        <v>24</v>
      </c>
      <c r="K18" s="46" t="s">
        <v>551</v>
      </c>
      <c r="L18" s="46" t="s">
        <v>594</v>
      </c>
      <c r="M18" s="174" t="s">
        <v>595</v>
      </c>
      <c r="N18" s="45" t="s">
        <v>2021</v>
      </c>
      <c r="O18" s="26" t="s">
        <v>119</v>
      </c>
      <c r="P18" s="182" t="s">
        <v>553</v>
      </c>
      <c r="Q18" s="49">
        <v>42916</v>
      </c>
      <c r="R18" s="26">
        <v>26978</v>
      </c>
    </row>
    <row r="19" spans="2:18" ht="255" hidden="1" customHeight="1" x14ac:dyDescent="0.25">
      <c r="B19" s="182">
        <v>17</v>
      </c>
      <c r="C19" s="44" t="s">
        <v>78</v>
      </c>
      <c r="D19" s="182" t="s">
        <v>596</v>
      </c>
      <c r="E19" s="182" t="s">
        <v>547</v>
      </c>
      <c r="F19" s="182" t="s">
        <v>548</v>
      </c>
      <c r="G19" s="182" t="s">
        <v>597</v>
      </c>
      <c r="H19" s="183" t="s">
        <v>125</v>
      </c>
      <c r="I19" s="53" t="s">
        <v>598</v>
      </c>
      <c r="J19" s="44">
        <v>24</v>
      </c>
      <c r="K19" s="46" t="s">
        <v>551</v>
      </c>
      <c r="L19" s="46" t="s">
        <v>599</v>
      </c>
      <c r="M19" s="45" t="s">
        <v>600</v>
      </c>
      <c r="N19" s="45" t="s">
        <v>2021</v>
      </c>
      <c r="O19" s="26" t="s">
        <v>119</v>
      </c>
      <c r="P19" s="182" t="s">
        <v>553</v>
      </c>
      <c r="Q19" s="49">
        <v>42916</v>
      </c>
      <c r="R19" s="26">
        <v>106929</v>
      </c>
    </row>
    <row r="20" spans="2:18" ht="105" hidden="1" customHeight="1" x14ac:dyDescent="0.25">
      <c r="B20" s="182">
        <v>18</v>
      </c>
      <c r="C20" s="44" t="s">
        <v>78</v>
      </c>
      <c r="D20" s="182" t="s">
        <v>601</v>
      </c>
      <c r="E20" s="182" t="s">
        <v>547</v>
      </c>
      <c r="F20" s="182" t="s">
        <v>548</v>
      </c>
      <c r="G20" s="182" t="s">
        <v>549</v>
      </c>
      <c r="H20" s="183" t="s">
        <v>125</v>
      </c>
      <c r="I20" s="48" t="s">
        <v>550</v>
      </c>
      <c r="J20" s="44">
        <v>24</v>
      </c>
      <c r="K20" s="46" t="s">
        <v>551</v>
      </c>
      <c r="L20" s="46" t="s">
        <v>602</v>
      </c>
      <c r="M20" s="45" t="s">
        <v>603</v>
      </c>
      <c r="N20" s="45" t="s">
        <v>2021</v>
      </c>
      <c r="O20" s="26" t="s">
        <v>119</v>
      </c>
      <c r="P20" s="182" t="s">
        <v>553</v>
      </c>
      <c r="Q20" s="49">
        <v>42916</v>
      </c>
      <c r="R20" s="26">
        <v>26978</v>
      </c>
    </row>
    <row r="21" spans="2:18" ht="105" hidden="1" customHeight="1" x14ac:dyDescent="0.25">
      <c r="B21" s="182">
        <v>19</v>
      </c>
      <c r="C21" s="44" t="s">
        <v>78</v>
      </c>
      <c r="D21" s="182" t="s">
        <v>604</v>
      </c>
      <c r="E21" s="182" t="s">
        <v>547</v>
      </c>
      <c r="F21" s="182" t="s">
        <v>605</v>
      </c>
      <c r="G21" s="182" t="s">
        <v>549</v>
      </c>
      <c r="H21" s="183" t="s">
        <v>125</v>
      </c>
      <c r="I21" s="48" t="s">
        <v>550</v>
      </c>
      <c r="J21" s="44">
        <v>24</v>
      </c>
      <c r="K21" s="46" t="s">
        <v>551</v>
      </c>
      <c r="L21" s="31" t="s">
        <v>606</v>
      </c>
      <c r="M21" s="48" t="s">
        <v>607</v>
      </c>
      <c r="N21" s="45" t="s">
        <v>2021</v>
      </c>
      <c r="O21" s="26" t="s">
        <v>119</v>
      </c>
      <c r="P21" s="182" t="s">
        <v>553</v>
      </c>
      <c r="Q21" s="49">
        <v>42916</v>
      </c>
      <c r="R21" s="26">
        <v>26978</v>
      </c>
    </row>
    <row r="22" spans="2:18" ht="150" hidden="1" customHeight="1" x14ac:dyDescent="0.25">
      <c r="B22" s="182">
        <v>20</v>
      </c>
      <c r="C22" s="44" t="s">
        <v>78</v>
      </c>
      <c r="D22" s="182" t="s">
        <v>235</v>
      </c>
      <c r="E22" s="182" t="s">
        <v>335</v>
      </c>
      <c r="F22" s="182" t="s">
        <v>605</v>
      </c>
      <c r="G22" s="57" t="s">
        <v>608</v>
      </c>
      <c r="H22" s="183" t="s">
        <v>125</v>
      </c>
      <c r="I22" s="48" t="s">
        <v>609</v>
      </c>
      <c r="J22" s="44">
        <v>24</v>
      </c>
      <c r="K22" s="46" t="s">
        <v>610</v>
      </c>
      <c r="L22" s="46" t="s">
        <v>620</v>
      </c>
      <c r="M22" s="175" t="s">
        <v>621</v>
      </c>
      <c r="N22" s="45" t="s">
        <v>2021</v>
      </c>
      <c r="O22" s="26" t="s">
        <v>119</v>
      </c>
      <c r="P22" s="57" t="s">
        <v>613</v>
      </c>
      <c r="Q22" s="54">
        <v>42915</v>
      </c>
      <c r="R22" s="26">
        <v>40613</v>
      </c>
    </row>
    <row r="23" spans="2:18" hidden="1" x14ac:dyDescent="0.25">
      <c r="B23" s="182">
        <v>21</v>
      </c>
      <c r="C23" s="182" t="s">
        <v>78</v>
      </c>
      <c r="D23" s="182" t="s">
        <v>335</v>
      </c>
      <c r="E23" s="182" t="s">
        <v>335</v>
      </c>
      <c r="F23" s="182" t="s">
        <v>548</v>
      </c>
      <c r="G23" s="182" t="s">
        <v>625</v>
      </c>
      <c r="H23" s="183" t="s">
        <v>125</v>
      </c>
      <c r="I23" s="20" t="s">
        <v>626</v>
      </c>
      <c r="J23" s="182">
        <v>24</v>
      </c>
      <c r="K23" s="26" t="s">
        <v>551</v>
      </c>
      <c r="L23" s="31" t="s">
        <v>86</v>
      </c>
      <c r="M23" s="183" t="s">
        <v>627</v>
      </c>
      <c r="N23" s="183" t="s">
        <v>2020</v>
      </c>
      <c r="O23" s="26" t="s">
        <v>86</v>
      </c>
      <c r="P23" s="182" t="s">
        <v>86</v>
      </c>
      <c r="Q23" s="26" t="s">
        <v>86</v>
      </c>
      <c r="R23" s="26" t="s">
        <v>86</v>
      </c>
    </row>
    <row r="24" spans="2:18" ht="15.75" hidden="1" customHeight="1" x14ac:dyDescent="0.25">
      <c r="B24" s="182">
        <v>22</v>
      </c>
      <c r="C24" s="44" t="s">
        <v>78</v>
      </c>
      <c r="D24" s="182" t="s">
        <v>567</v>
      </c>
      <c r="E24" s="182" t="s">
        <v>547</v>
      </c>
      <c r="F24" s="182" t="s">
        <v>548</v>
      </c>
      <c r="G24" s="182" t="s">
        <v>625</v>
      </c>
      <c r="H24" s="183" t="s">
        <v>125</v>
      </c>
      <c r="I24" s="20" t="s">
        <v>626</v>
      </c>
      <c r="J24" s="182">
        <v>24</v>
      </c>
      <c r="K24" s="26" t="s">
        <v>551</v>
      </c>
      <c r="L24" s="31" t="s">
        <v>86</v>
      </c>
      <c r="M24" s="183" t="s">
        <v>86</v>
      </c>
      <c r="N24" s="183" t="s">
        <v>2020</v>
      </c>
      <c r="O24" s="26" t="s">
        <v>86</v>
      </c>
      <c r="P24" s="182" t="s">
        <v>86</v>
      </c>
      <c r="Q24" s="26" t="s">
        <v>86</v>
      </c>
      <c r="R24" s="26" t="s">
        <v>86</v>
      </c>
    </row>
    <row r="25" spans="2:18" ht="15.75" hidden="1" customHeight="1" x14ac:dyDescent="0.25">
      <c r="B25" s="182">
        <v>23</v>
      </c>
      <c r="C25" s="182" t="s">
        <v>80</v>
      </c>
      <c r="D25" s="182" t="s">
        <v>581</v>
      </c>
      <c r="E25" s="182" t="s">
        <v>547</v>
      </c>
      <c r="F25" s="182" t="s">
        <v>548</v>
      </c>
      <c r="G25" s="182" t="s">
        <v>625</v>
      </c>
      <c r="H25" s="183" t="s">
        <v>125</v>
      </c>
      <c r="I25" s="20" t="s">
        <v>626</v>
      </c>
      <c r="J25" s="182">
        <v>24</v>
      </c>
      <c r="K25" s="26" t="s">
        <v>551</v>
      </c>
      <c r="L25" s="31" t="s">
        <v>86</v>
      </c>
      <c r="M25" s="183" t="s">
        <v>86</v>
      </c>
      <c r="N25" s="183" t="s">
        <v>2020</v>
      </c>
      <c r="O25" s="26" t="s">
        <v>86</v>
      </c>
      <c r="P25" s="182" t="s">
        <v>86</v>
      </c>
      <c r="Q25" s="26" t="s">
        <v>86</v>
      </c>
      <c r="R25" s="26" t="s">
        <v>86</v>
      </c>
    </row>
    <row r="26" spans="2:18" ht="105" hidden="1" customHeight="1" x14ac:dyDescent="0.25">
      <c r="B26" s="182">
        <v>24</v>
      </c>
      <c r="C26" s="182" t="s">
        <v>79</v>
      </c>
      <c r="D26" s="182" t="s">
        <v>557</v>
      </c>
      <c r="E26" s="182" t="s">
        <v>547</v>
      </c>
      <c r="F26" s="182" t="s">
        <v>548</v>
      </c>
      <c r="G26" s="182" t="s">
        <v>549</v>
      </c>
      <c r="H26" s="183" t="s">
        <v>125</v>
      </c>
      <c r="I26" s="48" t="s">
        <v>550</v>
      </c>
      <c r="J26" s="44">
        <v>24</v>
      </c>
      <c r="K26" s="46" t="s">
        <v>551</v>
      </c>
      <c r="L26" s="46" t="s">
        <v>632</v>
      </c>
      <c r="M26" s="45" t="s">
        <v>633</v>
      </c>
      <c r="N26" s="45" t="s">
        <v>2021</v>
      </c>
      <c r="O26" s="26" t="s">
        <v>119</v>
      </c>
      <c r="P26" s="182">
        <v>659</v>
      </c>
      <c r="Q26" s="49">
        <v>43039</v>
      </c>
      <c r="R26" s="26">
        <v>26978</v>
      </c>
    </row>
    <row r="27" spans="2:18" ht="105" hidden="1" customHeight="1" x14ac:dyDescent="0.25">
      <c r="B27" s="182">
        <v>25</v>
      </c>
      <c r="C27" s="182" t="s">
        <v>79</v>
      </c>
      <c r="D27" s="182" t="s">
        <v>557</v>
      </c>
      <c r="E27" s="182" t="s">
        <v>547</v>
      </c>
      <c r="F27" s="182" t="s">
        <v>548</v>
      </c>
      <c r="G27" s="182" t="s">
        <v>549</v>
      </c>
      <c r="H27" s="183" t="s">
        <v>125</v>
      </c>
      <c r="I27" s="48" t="s">
        <v>550</v>
      </c>
      <c r="J27" s="44">
        <v>24</v>
      </c>
      <c r="K27" s="46" t="s">
        <v>551</v>
      </c>
      <c r="L27" s="46" t="s">
        <v>634</v>
      </c>
      <c r="M27" s="45" t="s">
        <v>635</v>
      </c>
      <c r="N27" s="45" t="s">
        <v>2021</v>
      </c>
      <c r="O27" s="26" t="s">
        <v>119</v>
      </c>
      <c r="P27" s="182">
        <v>659</v>
      </c>
      <c r="Q27" s="49">
        <v>43039</v>
      </c>
      <c r="R27" s="26">
        <v>26978</v>
      </c>
    </row>
    <row r="28" spans="2:18" ht="105" hidden="1" customHeight="1" x14ac:dyDescent="0.25">
      <c r="B28" s="182">
        <v>26</v>
      </c>
      <c r="C28" s="182" t="s">
        <v>79</v>
      </c>
      <c r="D28" s="182" t="s">
        <v>557</v>
      </c>
      <c r="E28" s="182" t="s">
        <v>547</v>
      </c>
      <c r="F28" s="182" t="s">
        <v>548</v>
      </c>
      <c r="G28" s="182" t="s">
        <v>549</v>
      </c>
      <c r="H28" s="183" t="s">
        <v>125</v>
      </c>
      <c r="I28" s="48" t="s">
        <v>550</v>
      </c>
      <c r="J28" s="44">
        <v>24</v>
      </c>
      <c r="K28" s="46" t="s">
        <v>551</v>
      </c>
      <c r="L28" s="46" t="s">
        <v>636</v>
      </c>
      <c r="M28" s="45" t="s">
        <v>637</v>
      </c>
      <c r="N28" s="45" t="s">
        <v>2021</v>
      </c>
      <c r="O28" s="26" t="s">
        <v>119</v>
      </c>
      <c r="P28" s="182">
        <v>659</v>
      </c>
      <c r="Q28" s="49">
        <v>43039</v>
      </c>
      <c r="R28" s="26">
        <v>26978</v>
      </c>
    </row>
    <row r="29" spans="2:18" ht="15.75" hidden="1" customHeight="1" x14ac:dyDescent="0.25">
      <c r="B29" s="182">
        <v>27</v>
      </c>
      <c r="C29" s="182" t="s">
        <v>79</v>
      </c>
      <c r="D29" s="182" t="s">
        <v>588</v>
      </c>
      <c r="E29" s="182" t="s">
        <v>547</v>
      </c>
      <c r="F29" s="182" t="s">
        <v>548</v>
      </c>
      <c r="G29" s="182" t="s">
        <v>625</v>
      </c>
      <c r="H29" s="183" t="s">
        <v>125</v>
      </c>
      <c r="I29" s="20" t="s">
        <v>626</v>
      </c>
      <c r="J29" s="182">
        <v>24</v>
      </c>
      <c r="K29" s="26" t="s">
        <v>551</v>
      </c>
      <c r="L29" s="31" t="s">
        <v>86</v>
      </c>
      <c r="M29" s="183" t="s">
        <v>86</v>
      </c>
      <c r="N29" s="183" t="s">
        <v>2020</v>
      </c>
      <c r="O29" s="26" t="s">
        <v>86</v>
      </c>
      <c r="P29" s="182" t="s">
        <v>86</v>
      </c>
      <c r="Q29" s="26" t="s">
        <v>86</v>
      </c>
      <c r="R29" s="26" t="s">
        <v>86</v>
      </c>
    </row>
    <row r="30" spans="2:18" hidden="1" x14ac:dyDescent="0.25">
      <c r="B30" s="182">
        <v>28</v>
      </c>
      <c r="C30" s="44" t="s">
        <v>78</v>
      </c>
      <c r="D30" s="182" t="s">
        <v>235</v>
      </c>
      <c r="E30" s="182" t="s">
        <v>335</v>
      </c>
      <c r="F30" s="182" t="s">
        <v>548</v>
      </c>
      <c r="G30" s="182" t="s">
        <v>625</v>
      </c>
      <c r="H30" s="183" t="s">
        <v>125</v>
      </c>
      <c r="I30" s="20" t="s">
        <v>626</v>
      </c>
      <c r="J30" s="182">
        <v>24</v>
      </c>
      <c r="K30" s="26" t="s">
        <v>551</v>
      </c>
      <c r="L30" s="26" t="s">
        <v>638</v>
      </c>
      <c r="M30" s="183" t="s">
        <v>639</v>
      </c>
      <c r="N30" s="183" t="s">
        <v>2020</v>
      </c>
      <c r="O30" s="26" t="s">
        <v>86</v>
      </c>
      <c r="P30" s="182" t="s">
        <v>86</v>
      </c>
      <c r="Q30" s="26" t="s">
        <v>86</v>
      </c>
      <c r="R30" s="26" t="s">
        <v>86</v>
      </c>
    </row>
    <row r="31" spans="2:18" ht="150" hidden="1" customHeight="1" x14ac:dyDescent="0.25">
      <c r="B31" s="182">
        <v>29</v>
      </c>
      <c r="C31" s="182" t="s">
        <v>78</v>
      </c>
      <c r="D31" s="182" t="s">
        <v>867</v>
      </c>
      <c r="E31" s="182" t="s">
        <v>335</v>
      </c>
      <c r="F31" s="182" t="s">
        <v>605</v>
      </c>
      <c r="G31" s="182" t="s">
        <v>608</v>
      </c>
      <c r="H31" s="183" t="s">
        <v>125</v>
      </c>
      <c r="I31" s="55" t="s">
        <v>609</v>
      </c>
      <c r="J31" s="182">
        <v>24</v>
      </c>
      <c r="K31" s="26" t="s">
        <v>610</v>
      </c>
      <c r="L31" s="26" t="s">
        <v>868</v>
      </c>
      <c r="M31" s="183" t="s">
        <v>1258</v>
      </c>
      <c r="N31" s="183" t="s">
        <v>2022</v>
      </c>
      <c r="O31" s="182" t="s">
        <v>119</v>
      </c>
      <c r="P31" s="182">
        <v>368</v>
      </c>
      <c r="Q31" s="49">
        <v>43292</v>
      </c>
      <c r="R31" s="182">
        <v>40057</v>
      </c>
    </row>
    <row r="32" spans="2:18" ht="15.75" hidden="1" customHeight="1" x14ac:dyDescent="0.25">
      <c r="B32" s="182">
        <v>30</v>
      </c>
      <c r="C32" s="44" t="s">
        <v>78</v>
      </c>
      <c r="D32" s="182" t="s">
        <v>604</v>
      </c>
      <c r="E32" s="182" t="s">
        <v>547</v>
      </c>
      <c r="F32" s="182" t="s">
        <v>605</v>
      </c>
      <c r="G32" s="182" t="s">
        <v>608</v>
      </c>
      <c r="H32" s="183" t="s">
        <v>125</v>
      </c>
      <c r="I32" s="46" t="s">
        <v>609</v>
      </c>
      <c r="J32" s="44">
        <v>24</v>
      </c>
      <c r="K32" s="46" t="s">
        <v>610</v>
      </c>
      <c r="L32" s="46" t="s">
        <v>611</v>
      </c>
      <c r="M32" s="45" t="s">
        <v>612</v>
      </c>
      <c r="N32" s="45" t="s">
        <v>2021</v>
      </c>
      <c r="O32" s="26" t="s">
        <v>119</v>
      </c>
      <c r="P32" s="57" t="s">
        <v>613</v>
      </c>
      <c r="Q32" s="54">
        <v>42915</v>
      </c>
      <c r="R32" s="26">
        <v>40613</v>
      </c>
    </row>
    <row r="33" spans="2:18" ht="150" hidden="1" customHeight="1" x14ac:dyDescent="0.25">
      <c r="B33" s="182">
        <v>31</v>
      </c>
      <c r="C33" s="44" t="s">
        <v>78</v>
      </c>
      <c r="D33" s="182" t="s">
        <v>867</v>
      </c>
      <c r="E33" s="182" t="s">
        <v>547</v>
      </c>
      <c r="F33" s="182" t="s">
        <v>605</v>
      </c>
      <c r="G33" s="182" t="s">
        <v>608</v>
      </c>
      <c r="H33" s="183" t="s">
        <v>125</v>
      </c>
      <c r="I33" s="79" t="s">
        <v>609</v>
      </c>
      <c r="J33" s="44">
        <v>24</v>
      </c>
      <c r="K33" s="46" t="s">
        <v>610</v>
      </c>
      <c r="L33" s="33" t="s">
        <v>874</v>
      </c>
      <c r="M33" s="176" t="s">
        <v>873</v>
      </c>
      <c r="N33" s="183" t="s">
        <v>2022</v>
      </c>
      <c r="O33" s="26" t="s">
        <v>119</v>
      </c>
      <c r="P33" s="182">
        <v>368</v>
      </c>
      <c r="Q33" s="49">
        <v>43292</v>
      </c>
      <c r="R33" s="26">
        <v>40057</v>
      </c>
    </row>
    <row r="34" spans="2:18" ht="15.75" hidden="1" customHeight="1" x14ac:dyDescent="0.25">
      <c r="B34" s="182">
        <v>32</v>
      </c>
      <c r="C34" s="182" t="s">
        <v>80</v>
      </c>
      <c r="D34" s="182" t="s">
        <v>617</v>
      </c>
      <c r="E34" s="182" t="s">
        <v>547</v>
      </c>
      <c r="F34" s="182" t="s">
        <v>605</v>
      </c>
      <c r="G34" s="182" t="s">
        <v>608</v>
      </c>
      <c r="H34" s="183" t="s">
        <v>125</v>
      </c>
      <c r="I34" s="46" t="s">
        <v>609</v>
      </c>
      <c r="J34" s="44">
        <v>24</v>
      </c>
      <c r="K34" s="46" t="s">
        <v>610</v>
      </c>
      <c r="L34" s="46" t="s">
        <v>618</v>
      </c>
      <c r="M34" s="45" t="s">
        <v>619</v>
      </c>
      <c r="N34" s="45" t="s">
        <v>2021</v>
      </c>
      <c r="O34" s="26" t="s">
        <v>119</v>
      </c>
      <c r="P34" s="57" t="s">
        <v>613</v>
      </c>
      <c r="Q34" s="54">
        <v>42915</v>
      </c>
      <c r="R34" s="26">
        <v>40613</v>
      </c>
    </row>
    <row r="35" spans="2:18" ht="150" hidden="1" customHeight="1" x14ac:dyDescent="0.25">
      <c r="B35" s="182">
        <v>33</v>
      </c>
      <c r="C35" s="182" t="s">
        <v>80</v>
      </c>
      <c r="D35" s="182" t="s">
        <v>867</v>
      </c>
      <c r="E35" s="182" t="s">
        <v>547</v>
      </c>
      <c r="F35" s="182" t="s">
        <v>605</v>
      </c>
      <c r="G35" s="182" t="s">
        <v>608</v>
      </c>
      <c r="H35" s="183" t="s">
        <v>125</v>
      </c>
      <c r="I35" s="79" t="s">
        <v>609</v>
      </c>
      <c r="J35" s="44">
        <v>24</v>
      </c>
      <c r="K35" s="46" t="s">
        <v>610</v>
      </c>
      <c r="L35" s="33" t="s">
        <v>870</v>
      </c>
      <c r="M35" s="176" t="s">
        <v>871</v>
      </c>
      <c r="N35" s="183" t="s">
        <v>2022</v>
      </c>
      <c r="O35" s="26" t="s">
        <v>119</v>
      </c>
      <c r="P35" s="182">
        <v>368</v>
      </c>
      <c r="Q35" s="49">
        <v>43292</v>
      </c>
      <c r="R35" s="26">
        <v>40057</v>
      </c>
    </row>
    <row r="36" spans="2:18" ht="15.75" hidden="1" customHeight="1" x14ac:dyDescent="0.25">
      <c r="B36" s="182">
        <v>34</v>
      </c>
      <c r="C36" s="182" t="s">
        <v>81</v>
      </c>
      <c r="D36" s="182" t="s">
        <v>614</v>
      </c>
      <c r="E36" s="182" t="s">
        <v>547</v>
      </c>
      <c r="F36" s="182" t="s">
        <v>605</v>
      </c>
      <c r="G36" s="182" t="s">
        <v>608</v>
      </c>
      <c r="H36" s="183" t="s">
        <v>125</v>
      </c>
      <c r="I36" s="46" t="s">
        <v>609</v>
      </c>
      <c r="J36" s="44">
        <v>24</v>
      </c>
      <c r="K36" s="46" t="s">
        <v>610</v>
      </c>
      <c r="L36" s="46" t="s">
        <v>615</v>
      </c>
      <c r="M36" s="45" t="s">
        <v>616</v>
      </c>
      <c r="N36" s="45" t="s">
        <v>2021</v>
      </c>
      <c r="O36" s="26" t="s">
        <v>119</v>
      </c>
      <c r="P36" s="57" t="s">
        <v>613</v>
      </c>
      <c r="Q36" s="54">
        <v>42915</v>
      </c>
      <c r="R36" s="26">
        <v>40613</v>
      </c>
    </row>
    <row r="37" spans="2:18" ht="150" hidden="1" customHeight="1" x14ac:dyDescent="0.25">
      <c r="B37" s="182">
        <v>35</v>
      </c>
      <c r="C37" s="182" t="s">
        <v>81</v>
      </c>
      <c r="D37" s="182" t="s">
        <v>867</v>
      </c>
      <c r="E37" s="182" t="s">
        <v>547</v>
      </c>
      <c r="F37" s="182" t="s">
        <v>605</v>
      </c>
      <c r="G37" s="182" t="s">
        <v>608</v>
      </c>
      <c r="H37" s="183" t="s">
        <v>125</v>
      </c>
      <c r="I37" s="79" t="s">
        <v>609</v>
      </c>
      <c r="J37" s="44">
        <v>24</v>
      </c>
      <c r="K37" s="46" t="s">
        <v>610</v>
      </c>
      <c r="L37" s="33" t="s">
        <v>875</v>
      </c>
      <c r="M37" s="176" t="s">
        <v>876</v>
      </c>
      <c r="N37" s="183" t="s">
        <v>2022</v>
      </c>
      <c r="O37" s="26" t="s">
        <v>119</v>
      </c>
      <c r="P37" s="182">
        <v>368</v>
      </c>
      <c r="Q37" s="49">
        <v>43292</v>
      </c>
      <c r="R37" s="26">
        <v>40057</v>
      </c>
    </row>
    <row r="38" spans="2:18" ht="45" hidden="1" customHeight="1" x14ac:dyDescent="0.25">
      <c r="B38" s="182">
        <v>36</v>
      </c>
      <c r="C38" s="182" t="s">
        <v>79</v>
      </c>
      <c r="D38" s="182" t="s">
        <v>528</v>
      </c>
      <c r="E38" s="182" t="s">
        <v>547</v>
      </c>
      <c r="F38" s="182" t="s">
        <v>605</v>
      </c>
      <c r="G38" s="182" t="s">
        <v>180</v>
      </c>
      <c r="H38" s="183" t="s">
        <v>125</v>
      </c>
      <c r="I38" s="55" t="s">
        <v>628</v>
      </c>
      <c r="J38" s="39">
        <v>48</v>
      </c>
      <c r="K38" s="46" t="s">
        <v>610</v>
      </c>
      <c r="L38" s="21" t="s">
        <v>631</v>
      </c>
      <c r="M38" s="20" t="s">
        <v>181</v>
      </c>
      <c r="N38" s="20" t="s">
        <v>2014</v>
      </c>
      <c r="O38" s="56" t="s">
        <v>442</v>
      </c>
      <c r="P38" s="39" t="s">
        <v>629</v>
      </c>
      <c r="Q38" s="21" t="s">
        <v>630</v>
      </c>
      <c r="R38" s="21">
        <v>67000</v>
      </c>
    </row>
    <row r="39" spans="2:18" ht="150" hidden="1" customHeight="1" x14ac:dyDescent="0.25">
      <c r="B39" s="182">
        <v>37</v>
      </c>
      <c r="C39" s="182" t="s">
        <v>79</v>
      </c>
      <c r="D39" s="182" t="s">
        <v>867</v>
      </c>
      <c r="E39" s="182" t="s">
        <v>547</v>
      </c>
      <c r="F39" s="182" t="s">
        <v>605</v>
      </c>
      <c r="G39" s="182" t="s">
        <v>608</v>
      </c>
      <c r="H39" s="183" t="s">
        <v>125</v>
      </c>
      <c r="I39" s="79" t="s">
        <v>609</v>
      </c>
      <c r="J39" s="44">
        <v>24</v>
      </c>
      <c r="K39" s="46" t="s">
        <v>610</v>
      </c>
      <c r="L39" s="21" t="s">
        <v>872</v>
      </c>
      <c r="M39" s="20" t="s">
        <v>873</v>
      </c>
      <c r="N39" s="183" t="s">
        <v>2022</v>
      </c>
      <c r="O39" s="26" t="s">
        <v>119</v>
      </c>
      <c r="P39" s="182">
        <v>368</v>
      </c>
      <c r="Q39" s="49">
        <v>43292</v>
      </c>
      <c r="R39" s="26">
        <v>40057</v>
      </c>
    </row>
    <row r="40" spans="2:18" ht="120" hidden="1" customHeight="1" x14ac:dyDescent="0.25">
      <c r="B40" s="182">
        <v>38</v>
      </c>
      <c r="C40" s="44" t="s">
        <v>78</v>
      </c>
      <c r="D40" s="182" t="s">
        <v>867</v>
      </c>
      <c r="E40" s="182" t="s">
        <v>547</v>
      </c>
      <c r="F40" s="182" t="s">
        <v>605</v>
      </c>
      <c r="G40" s="182" t="s">
        <v>549</v>
      </c>
      <c r="H40" s="183" t="s">
        <v>125</v>
      </c>
      <c r="I40" s="79" t="s">
        <v>878</v>
      </c>
      <c r="J40" s="44">
        <v>24</v>
      </c>
      <c r="K40" s="46" t="s">
        <v>551</v>
      </c>
      <c r="L40" s="33" t="s">
        <v>879</v>
      </c>
      <c r="M40" s="176" t="s">
        <v>880</v>
      </c>
      <c r="N40" s="183" t="s">
        <v>2022</v>
      </c>
      <c r="O40" s="26" t="s">
        <v>119</v>
      </c>
      <c r="P40" s="182">
        <v>368</v>
      </c>
      <c r="Q40" s="49">
        <v>43292</v>
      </c>
      <c r="R40" s="26">
        <v>29310</v>
      </c>
    </row>
    <row r="41" spans="2:18" ht="120" hidden="1" customHeight="1" x14ac:dyDescent="0.25">
      <c r="B41" s="182">
        <v>39</v>
      </c>
      <c r="C41" s="44" t="s">
        <v>78</v>
      </c>
      <c r="D41" s="57" t="s">
        <v>938</v>
      </c>
      <c r="E41" s="57" t="s">
        <v>335</v>
      </c>
      <c r="F41" s="182" t="s">
        <v>548</v>
      </c>
      <c r="G41" s="182" t="s">
        <v>939</v>
      </c>
      <c r="H41" s="30" t="s">
        <v>937</v>
      </c>
      <c r="I41" s="66" t="s">
        <v>936</v>
      </c>
      <c r="J41" s="182">
        <v>24</v>
      </c>
      <c r="K41" s="46" t="s">
        <v>551</v>
      </c>
      <c r="L41" s="31" t="s">
        <v>941</v>
      </c>
      <c r="M41" s="183" t="s">
        <v>940</v>
      </c>
      <c r="N41" s="183" t="s">
        <v>2020</v>
      </c>
      <c r="O41" s="26" t="s">
        <v>86</v>
      </c>
      <c r="P41" s="182" t="s">
        <v>86</v>
      </c>
      <c r="Q41" s="26" t="s">
        <v>86</v>
      </c>
      <c r="R41" s="26" t="s">
        <v>86</v>
      </c>
    </row>
    <row r="42" spans="2:18" ht="105" customHeight="1" x14ac:dyDescent="0.25">
      <c r="B42" s="182">
        <v>40</v>
      </c>
      <c r="C42" s="182" t="s">
        <v>80</v>
      </c>
      <c r="D42" s="93" t="s">
        <v>581</v>
      </c>
      <c r="E42" s="93" t="s">
        <v>547</v>
      </c>
      <c r="F42" s="93" t="s">
        <v>548</v>
      </c>
      <c r="G42" s="44" t="s">
        <v>549</v>
      </c>
      <c r="H42" s="45" t="s">
        <v>125</v>
      </c>
      <c r="I42" s="48" t="s">
        <v>550</v>
      </c>
      <c r="J42" s="44">
        <v>24</v>
      </c>
      <c r="K42" s="46" t="s">
        <v>551</v>
      </c>
      <c r="L42" s="31" t="s">
        <v>1115</v>
      </c>
      <c r="M42" s="183" t="s">
        <v>1114</v>
      </c>
      <c r="N42" s="183" t="s">
        <v>2008</v>
      </c>
      <c r="O42" s="26" t="s">
        <v>119</v>
      </c>
      <c r="P42" s="182">
        <v>177</v>
      </c>
      <c r="Q42" s="49">
        <v>43638</v>
      </c>
      <c r="R42" s="26">
        <v>28015</v>
      </c>
    </row>
    <row r="43" spans="2:18" ht="105" customHeight="1" x14ac:dyDescent="0.25">
      <c r="B43" s="182">
        <v>41</v>
      </c>
      <c r="C43" s="182" t="s">
        <v>81</v>
      </c>
      <c r="D43" s="93" t="s">
        <v>554</v>
      </c>
      <c r="E43" s="93" t="s">
        <v>547</v>
      </c>
      <c r="F43" s="93" t="s">
        <v>548</v>
      </c>
      <c r="G43" s="44" t="s">
        <v>549</v>
      </c>
      <c r="H43" s="45" t="s">
        <v>125</v>
      </c>
      <c r="I43" s="48" t="s">
        <v>550</v>
      </c>
      <c r="J43" s="44">
        <v>24</v>
      </c>
      <c r="K43" s="46" t="s">
        <v>551</v>
      </c>
      <c r="L43" s="31" t="s">
        <v>1117</v>
      </c>
      <c r="M43" s="183" t="s">
        <v>1116</v>
      </c>
      <c r="N43" s="183" t="s">
        <v>2008</v>
      </c>
      <c r="O43" s="26" t="s">
        <v>119</v>
      </c>
      <c r="P43" s="182">
        <v>177</v>
      </c>
      <c r="Q43" s="49">
        <v>43638</v>
      </c>
      <c r="R43" s="26">
        <v>28015</v>
      </c>
    </row>
    <row r="44" spans="2:18" hidden="1" x14ac:dyDescent="0.25"/>
    <row r="45" spans="2:18" hidden="1" x14ac:dyDescent="0.25"/>
    <row r="46" spans="2:18" ht="42.75" x14ac:dyDescent="0.25">
      <c r="B46" s="182">
        <v>42</v>
      </c>
      <c r="C46" s="44" t="s">
        <v>78</v>
      </c>
      <c r="D46" s="182" t="s">
        <v>2085</v>
      </c>
      <c r="E46" s="182" t="s">
        <v>547</v>
      </c>
      <c r="F46" s="182" t="s">
        <v>2086</v>
      </c>
      <c r="G46" s="182" t="s">
        <v>2087</v>
      </c>
      <c r="H46" s="183" t="s">
        <v>2088</v>
      </c>
      <c r="I46" s="48" t="s">
        <v>2089</v>
      </c>
      <c r="J46" s="182">
        <v>8</v>
      </c>
      <c r="K46" s="46" t="s">
        <v>551</v>
      </c>
      <c r="L46" s="26"/>
      <c r="M46" s="26"/>
      <c r="N46" s="26" t="s">
        <v>119</v>
      </c>
      <c r="O46" s="49" t="s">
        <v>119</v>
      </c>
      <c r="P46" s="49" t="s">
        <v>2090</v>
      </c>
      <c r="Q46" s="49" t="s">
        <v>2090</v>
      </c>
      <c r="R46" s="49" t="s">
        <v>2090</v>
      </c>
    </row>
    <row r="50" spans="9:9" x14ac:dyDescent="0.25">
      <c r="I50" s="40"/>
    </row>
  </sheetData>
  <autoFilter ref="B2:R45">
    <filterColumn colId="12">
      <filters>
        <filter val="AY2019 to AY2020"/>
      </filters>
    </filterColumn>
  </autoFilter>
  <pageMargins left="0.7" right="0.7" top="0.75" bottom="0.75" header="0.3" footer="0.3"/>
  <pageSetup scale="6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7"/>
  <sheetViews>
    <sheetView showGridLines="0" topLeftCell="D1" workbookViewId="0">
      <selection activeCell="I3" sqref="I3:J4"/>
    </sheetView>
  </sheetViews>
  <sheetFormatPr defaultRowHeight="15" x14ac:dyDescent="0.25"/>
  <cols>
    <col min="1" max="2" width="9.140625" style="22"/>
    <col min="3" max="3" width="64.140625" style="22" bestFit="1" customWidth="1"/>
    <col min="4" max="5" width="9.140625" style="65"/>
    <col min="6" max="6" width="19.7109375" style="22" bestFit="1" customWidth="1"/>
    <col min="7" max="7" width="22.7109375" style="22" bestFit="1" customWidth="1"/>
    <col min="8" max="8" width="20.7109375" style="22" bestFit="1" customWidth="1"/>
    <col min="9" max="9" width="19.85546875" style="65" bestFit="1" customWidth="1"/>
    <col min="10" max="10" width="14.140625" style="22" bestFit="1" customWidth="1"/>
    <col min="11" max="11" width="11.140625" style="22" bestFit="1" customWidth="1"/>
    <col min="12" max="16384" width="9.140625" style="22"/>
  </cols>
  <sheetData>
    <row r="2" spans="2:11" x14ac:dyDescent="0.25">
      <c r="B2" s="34" t="s">
        <v>316</v>
      </c>
      <c r="C2" s="1" t="s">
        <v>520</v>
      </c>
      <c r="D2" s="23" t="s">
        <v>111</v>
      </c>
      <c r="E2" s="23" t="s">
        <v>91</v>
      </c>
      <c r="F2" s="33" t="s">
        <v>527</v>
      </c>
      <c r="G2" s="33" t="s">
        <v>2018</v>
      </c>
      <c r="H2" s="23" t="s">
        <v>305</v>
      </c>
      <c r="I2" s="23" t="s">
        <v>231</v>
      </c>
      <c r="J2" s="33" t="s">
        <v>232</v>
      </c>
      <c r="K2" s="33" t="s">
        <v>519</v>
      </c>
    </row>
    <row r="3" spans="2:11" ht="60" x14ac:dyDescent="0.25">
      <c r="B3" s="35">
        <v>1</v>
      </c>
      <c r="C3" s="36" t="s">
        <v>521</v>
      </c>
      <c r="D3" s="32">
        <v>1</v>
      </c>
      <c r="E3" s="32" t="s">
        <v>78</v>
      </c>
      <c r="F3" s="37" t="s">
        <v>321</v>
      </c>
      <c r="G3" s="37" t="s">
        <v>2024</v>
      </c>
      <c r="H3" s="12" t="s">
        <v>119</v>
      </c>
      <c r="I3" s="39" t="s">
        <v>522</v>
      </c>
      <c r="J3" s="38">
        <v>42879</v>
      </c>
      <c r="K3" s="21">
        <f>96138/2</f>
        <v>48069</v>
      </c>
    </row>
    <row r="4" spans="2:11" ht="60" x14ac:dyDescent="0.25">
      <c r="B4" s="35">
        <v>2</v>
      </c>
      <c r="C4" s="36" t="s">
        <v>521</v>
      </c>
      <c r="D4" s="32">
        <v>1</v>
      </c>
      <c r="E4" s="32" t="s">
        <v>78</v>
      </c>
      <c r="F4" s="37" t="s">
        <v>321</v>
      </c>
      <c r="G4" s="37" t="s">
        <v>2024</v>
      </c>
      <c r="H4" s="12" t="s">
        <v>119</v>
      </c>
      <c r="I4" s="39" t="s">
        <v>522</v>
      </c>
      <c r="J4" s="38">
        <v>42879</v>
      </c>
      <c r="K4" s="21">
        <f>96138/2</f>
        <v>48069</v>
      </c>
    </row>
    <row r="5" spans="2:11" x14ac:dyDescent="0.25">
      <c r="B5" s="35">
        <v>3</v>
      </c>
      <c r="C5" s="12" t="s">
        <v>529</v>
      </c>
      <c r="D5" s="32">
        <v>1</v>
      </c>
      <c r="E5" s="32" t="s">
        <v>80</v>
      </c>
      <c r="F5" s="37" t="s">
        <v>528</v>
      </c>
      <c r="G5" s="37" t="s">
        <v>2025</v>
      </c>
      <c r="H5" s="12" t="s">
        <v>119</v>
      </c>
      <c r="I5" s="39" t="s">
        <v>523</v>
      </c>
      <c r="J5" s="38">
        <v>42915</v>
      </c>
      <c r="K5" s="21">
        <f t="shared" ref="K5:K7" si="0">20600/5</f>
        <v>4120</v>
      </c>
    </row>
    <row r="6" spans="2:11" x14ac:dyDescent="0.25">
      <c r="B6" s="35">
        <v>4</v>
      </c>
      <c r="C6" s="12" t="s">
        <v>529</v>
      </c>
      <c r="D6" s="32">
        <v>1</v>
      </c>
      <c r="E6" s="32" t="s">
        <v>81</v>
      </c>
      <c r="F6" s="37" t="s">
        <v>528</v>
      </c>
      <c r="G6" s="37" t="s">
        <v>2025</v>
      </c>
      <c r="H6" s="12" t="s">
        <v>119</v>
      </c>
      <c r="I6" s="39" t="s">
        <v>523</v>
      </c>
      <c r="J6" s="38">
        <v>42915</v>
      </c>
      <c r="K6" s="21">
        <f t="shared" si="0"/>
        <v>4120</v>
      </c>
    </row>
    <row r="7" spans="2:11" x14ac:dyDescent="0.25">
      <c r="B7" s="35">
        <v>5</v>
      </c>
      <c r="C7" s="12" t="s">
        <v>529</v>
      </c>
      <c r="D7" s="32">
        <v>1</v>
      </c>
      <c r="E7" s="32" t="s">
        <v>79</v>
      </c>
      <c r="F7" s="37" t="s">
        <v>528</v>
      </c>
      <c r="G7" s="37" t="s">
        <v>2025</v>
      </c>
      <c r="H7" s="12" t="s">
        <v>119</v>
      </c>
      <c r="I7" s="39" t="s">
        <v>523</v>
      </c>
      <c r="J7" s="38">
        <v>42915</v>
      </c>
      <c r="K7" s="21">
        <f t="shared" si="0"/>
        <v>4120</v>
      </c>
    </row>
    <row r="8" spans="2:11" x14ac:dyDescent="0.25">
      <c r="B8" s="35">
        <v>6</v>
      </c>
      <c r="C8" s="12" t="s">
        <v>524</v>
      </c>
      <c r="D8" s="32">
        <v>1</v>
      </c>
      <c r="E8" s="32" t="s">
        <v>78</v>
      </c>
      <c r="F8" s="37" t="s">
        <v>528</v>
      </c>
      <c r="G8" s="37" t="s">
        <v>2025</v>
      </c>
      <c r="H8" s="12" t="s">
        <v>119</v>
      </c>
      <c r="I8" s="39" t="s">
        <v>523</v>
      </c>
      <c r="J8" s="38">
        <v>42915</v>
      </c>
      <c r="K8" s="21">
        <v>5494</v>
      </c>
    </row>
    <row r="9" spans="2:11" x14ac:dyDescent="0.25">
      <c r="B9" s="35">
        <v>7</v>
      </c>
      <c r="C9" s="36" t="s">
        <v>525</v>
      </c>
      <c r="D9" s="39">
        <v>1</v>
      </c>
      <c r="E9" s="39" t="s">
        <v>81</v>
      </c>
      <c r="F9" s="21" t="s">
        <v>530</v>
      </c>
      <c r="G9" s="37" t="s">
        <v>2025</v>
      </c>
      <c r="H9" s="12" t="s">
        <v>119</v>
      </c>
      <c r="I9" s="39" t="s">
        <v>526</v>
      </c>
      <c r="J9" s="38">
        <v>42915</v>
      </c>
      <c r="K9" s="21">
        <f t="shared" ref="K9" si="1">16482/3</f>
        <v>5494</v>
      </c>
    </row>
    <row r="10" spans="2:11" x14ac:dyDescent="0.25">
      <c r="B10" s="35">
        <v>8</v>
      </c>
      <c r="C10" s="12" t="s">
        <v>532</v>
      </c>
      <c r="D10" s="39">
        <v>1</v>
      </c>
      <c r="E10" s="39" t="s">
        <v>78</v>
      </c>
      <c r="F10" s="21" t="s">
        <v>531</v>
      </c>
      <c r="G10" s="21" t="s">
        <v>2023</v>
      </c>
      <c r="H10" s="12" t="s">
        <v>86</v>
      </c>
      <c r="I10" s="39" t="s">
        <v>86</v>
      </c>
      <c r="J10" s="39" t="s">
        <v>86</v>
      </c>
      <c r="K10" s="39" t="s">
        <v>86</v>
      </c>
    </row>
    <row r="11" spans="2:11" x14ac:dyDescent="0.25">
      <c r="B11" s="35">
        <v>9</v>
      </c>
      <c r="C11" s="12" t="s">
        <v>533</v>
      </c>
      <c r="D11" s="39">
        <v>1</v>
      </c>
      <c r="E11" s="39" t="s">
        <v>78</v>
      </c>
      <c r="F11" s="21" t="s">
        <v>531</v>
      </c>
      <c r="G11" s="21" t="s">
        <v>2023</v>
      </c>
      <c r="H11" s="12" t="s">
        <v>86</v>
      </c>
      <c r="I11" s="39" t="s">
        <v>86</v>
      </c>
      <c r="J11" s="39" t="s">
        <v>86</v>
      </c>
      <c r="K11" s="39" t="s">
        <v>86</v>
      </c>
    </row>
    <row r="12" spans="2:11" x14ac:dyDescent="0.25">
      <c r="B12" s="35">
        <v>10</v>
      </c>
      <c r="C12" s="12" t="s">
        <v>533</v>
      </c>
      <c r="D12" s="39">
        <v>1</v>
      </c>
      <c r="E12" s="39" t="s">
        <v>78</v>
      </c>
      <c r="F12" s="21" t="s">
        <v>534</v>
      </c>
      <c r="G12" s="21" t="s">
        <v>2023</v>
      </c>
      <c r="H12" s="12" t="s">
        <v>86</v>
      </c>
      <c r="I12" s="39" t="s">
        <v>86</v>
      </c>
      <c r="J12" s="39" t="s">
        <v>86</v>
      </c>
      <c r="K12" s="39" t="s">
        <v>86</v>
      </c>
    </row>
    <row r="13" spans="2:11" x14ac:dyDescent="0.25">
      <c r="B13" s="35">
        <v>11</v>
      </c>
      <c r="C13" s="36" t="s">
        <v>535</v>
      </c>
      <c r="D13" s="39">
        <v>1</v>
      </c>
      <c r="E13" s="39" t="s">
        <v>80</v>
      </c>
      <c r="F13" s="21" t="s">
        <v>531</v>
      </c>
      <c r="G13" s="21" t="s">
        <v>2023</v>
      </c>
      <c r="H13" s="12" t="s">
        <v>86</v>
      </c>
      <c r="I13" s="39" t="s">
        <v>86</v>
      </c>
      <c r="J13" s="39" t="s">
        <v>86</v>
      </c>
      <c r="K13" s="39" t="s">
        <v>86</v>
      </c>
    </row>
    <row r="14" spans="2:11" x14ac:dyDescent="0.25">
      <c r="B14" s="35">
        <v>12</v>
      </c>
      <c r="C14" s="12" t="s">
        <v>532</v>
      </c>
      <c r="D14" s="39">
        <v>1</v>
      </c>
      <c r="E14" s="39" t="s">
        <v>80</v>
      </c>
      <c r="F14" s="21" t="s">
        <v>531</v>
      </c>
      <c r="G14" s="21" t="s">
        <v>2023</v>
      </c>
      <c r="H14" s="12" t="s">
        <v>86</v>
      </c>
      <c r="I14" s="39" t="s">
        <v>86</v>
      </c>
      <c r="J14" s="39" t="s">
        <v>86</v>
      </c>
      <c r="K14" s="39" t="s">
        <v>86</v>
      </c>
    </row>
    <row r="15" spans="2:11" x14ac:dyDescent="0.25">
      <c r="B15" s="35">
        <v>13</v>
      </c>
      <c r="C15" s="36" t="s">
        <v>535</v>
      </c>
      <c r="D15" s="39">
        <v>1</v>
      </c>
      <c r="E15" s="39" t="s">
        <v>79</v>
      </c>
      <c r="F15" s="21" t="s">
        <v>536</v>
      </c>
      <c r="G15" s="21" t="s">
        <v>2023</v>
      </c>
      <c r="H15" s="12" t="s">
        <v>86</v>
      </c>
      <c r="I15" s="39" t="s">
        <v>86</v>
      </c>
      <c r="J15" s="39" t="s">
        <v>86</v>
      </c>
      <c r="K15" s="39" t="s">
        <v>86</v>
      </c>
    </row>
    <row r="16" spans="2:11" x14ac:dyDescent="0.25">
      <c r="B16" s="35">
        <v>14</v>
      </c>
      <c r="C16" s="36" t="s">
        <v>525</v>
      </c>
      <c r="D16" s="39">
        <v>1</v>
      </c>
      <c r="E16" s="39" t="s">
        <v>537</v>
      </c>
      <c r="F16" s="21" t="s">
        <v>538</v>
      </c>
      <c r="G16" s="21" t="s">
        <v>2023</v>
      </c>
      <c r="H16" s="12" t="s">
        <v>86</v>
      </c>
      <c r="I16" s="39" t="s">
        <v>86</v>
      </c>
      <c r="J16" s="39" t="s">
        <v>86</v>
      </c>
      <c r="K16" s="39" t="s">
        <v>86</v>
      </c>
    </row>
    <row r="17" spans="2:11" x14ac:dyDescent="0.25">
      <c r="B17" s="35">
        <v>15</v>
      </c>
      <c r="C17" s="12" t="s">
        <v>532</v>
      </c>
      <c r="D17" s="39">
        <v>1</v>
      </c>
      <c r="E17" s="39" t="s">
        <v>78</v>
      </c>
      <c r="F17" s="12" t="s">
        <v>528</v>
      </c>
      <c r="G17" s="12" t="s">
        <v>2022</v>
      </c>
      <c r="H17" s="12" t="s">
        <v>119</v>
      </c>
      <c r="I17" s="39">
        <v>369</v>
      </c>
      <c r="J17" s="38">
        <v>43292</v>
      </c>
      <c r="K17" s="21">
        <v>6644</v>
      </c>
    </row>
  </sheetData>
  <autoFilter ref="B2:K17"/>
  <pageMargins left="0.2" right="1.2"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1"/>
  <sheetViews>
    <sheetView showGridLines="0" workbookViewId="0">
      <pane ySplit="3" topLeftCell="A4" activePane="bottomLeft" state="frozen"/>
      <selection activeCell="B1" sqref="B1"/>
      <selection pane="bottomLeft" activeCell="X4" sqref="X4:X8"/>
    </sheetView>
  </sheetViews>
  <sheetFormatPr defaultRowHeight="16.5" customHeight="1" x14ac:dyDescent="0.25"/>
  <cols>
    <col min="1" max="1" width="4.28515625" customWidth="1"/>
    <col min="2" max="2" width="7.5703125" style="2" bestFit="1" customWidth="1"/>
    <col min="3" max="3" width="14.7109375" bestFit="1" customWidth="1"/>
    <col min="4" max="4" width="14.7109375" style="10" bestFit="1" customWidth="1"/>
    <col min="5" max="5" width="7.42578125" hidden="1" customWidth="1"/>
    <col min="6" max="6" width="17" style="10" bestFit="1" customWidth="1"/>
    <col min="7" max="7" width="44" style="10" customWidth="1"/>
    <col min="8" max="8" width="37.85546875" customWidth="1"/>
    <col min="9" max="9" width="4.140625" style="2" bestFit="1" customWidth="1"/>
    <col min="10" max="10" width="8.85546875" style="2" customWidth="1"/>
    <col min="11" max="11" width="12.140625" style="2" hidden="1" customWidth="1"/>
    <col min="12" max="12" width="29.140625" style="10" customWidth="1"/>
    <col min="13" max="13" width="0" hidden="1" customWidth="1"/>
    <col min="14" max="14" width="20.7109375" hidden="1" customWidth="1"/>
    <col min="15" max="15" width="13.28515625" hidden="1" customWidth="1"/>
    <col min="16" max="16" width="10.7109375" hidden="1" customWidth="1"/>
    <col min="17" max="17" width="8.140625" hidden="1" customWidth="1"/>
    <col min="18" max="18" width="15.7109375" style="2" bestFit="1" customWidth="1"/>
    <col min="19" max="19" width="20.7109375" style="2" bestFit="1" customWidth="1"/>
    <col min="20" max="20" width="22.5703125" style="2" bestFit="1" customWidth="1"/>
    <col min="21" max="21" width="18.140625" style="2" bestFit="1" customWidth="1"/>
    <col min="22" max="22" width="15.28515625" style="2" customWidth="1"/>
    <col min="23" max="23" width="16" style="2" bestFit="1" customWidth="1"/>
    <col min="24" max="24" width="48.140625" style="2" bestFit="1" customWidth="1"/>
    <col min="25" max="25" width="22.5703125" bestFit="1" customWidth="1"/>
  </cols>
  <sheetData>
    <row r="2" spans="2:25" ht="16.5" customHeight="1" x14ac:dyDescent="0.25">
      <c r="B2" s="428" t="s">
        <v>926</v>
      </c>
      <c r="C2" s="428"/>
      <c r="D2" s="428"/>
      <c r="E2" s="428"/>
      <c r="F2" s="428"/>
      <c r="G2" s="428"/>
      <c r="H2" s="428"/>
      <c r="I2" s="428"/>
      <c r="J2" s="428"/>
      <c r="K2" s="428"/>
      <c r="L2" s="428"/>
      <c r="M2" s="428"/>
      <c r="N2" s="428"/>
      <c r="O2" s="428"/>
      <c r="P2" s="428"/>
      <c r="Q2" s="428"/>
      <c r="R2" s="428"/>
      <c r="S2" s="428"/>
      <c r="T2" s="428"/>
      <c r="U2" s="428"/>
      <c r="V2" s="428"/>
      <c r="W2" s="428"/>
      <c r="X2" s="428"/>
    </row>
    <row r="3" spans="2:25" ht="16.5" customHeight="1" x14ac:dyDescent="0.25">
      <c r="B3" s="89" t="s">
        <v>91</v>
      </c>
      <c r="C3" s="88" t="s">
        <v>832</v>
      </c>
      <c r="D3" s="91" t="s">
        <v>313</v>
      </c>
      <c r="E3" s="88" t="s">
        <v>83</v>
      </c>
      <c r="F3" s="91" t="s">
        <v>927</v>
      </c>
      <c r="G3" s="91" t="s">
        <v>1148</v>
      </c>
      <c r="H3" s="88" t="s">
        <v>928</v>
      </c>
      <c r="I3" s="89" t="s">
        <v>111</v>
      </c>
      <c r="J3" s="89" t="s">
        <v>1139</v>
      </c>
      <c r="K3" s="89" t="s">
        <v>1142</v>
      </c>
      <c r="L3" s="91" t="s">
        <v>929</v>
      </c>
      <c r="M3" s="89" t="s">
        <v>102</v>
      </c>
      <c r="N3" s="89" t="s">
        <v>118</v>
      </c>
      <c r="O3" s="89" t="s">
        <v>231</v>
      </c>
      <c r="P3" s="89" t="s">
        <v>232</v>
      </c>
      <c r="Q3" s="89" t="s">
        <v>233</v>
      </c>
      <c r="R3" s="23" t="s">
        <v>800</v>
      </c>
      <c r="S3" s="23" t="s">
        <v>305</v>
      </c>
      <c r="T3" s="23" t="s">
        <v>2018</v>
      </c>
      <c r="U3" s="23" t="s">
        <v>231</v>
      </c>
      <c r="V3" s="23" t="s">
        <v>943</v>
      </c>
      <c r="W3" s="180" t="s">
        <v>802</v>
      </c>
      <c r="X3" s="181" t="s">
        <v>141</v>
      </c>
    </row>
    <row r="4" spans="2:25" ht="16.5" customHeight="1" x14ac:dyDescent="0.25">
      <c r="B4" s="39" t="s">
        <v>78</v>
      </c>
      <c r="C4" s="12" t="s">
        <v>115</v>
      </c>
      <c r="D4" s="166" t="s">
        <v>234</v>
      </c>
      <c r="E4" s="12" t="s">
        <v>930</v>
      </c>
      <c r="F4" s="21" t="s">
        <v>931</v>
      </c>
      <c r="G4" s="21"/>
      <c r="H4" s="12" t="s">
        <v>932</v>
      </c>
      <c r="I4" s="179">
        <v>1</v>
      </c>
      <c r="J4" s="12" t="s">
        <v>932</v>
      </c>
      <c r="K4" s="179" t="s">
        <v>1144</v>
      </c>
      <c r="L4" s="162" t="s">
        <v>86</v>
      </c>
      <c r="M4" s="7"/>
      <c r="N4" s="7"/>
      <c r="O4" s="7"/>
      <c r="P4" s="7"/>
      <c r="Q4" s="7"/>
      <c r="R4" s="179" t="s">
        <v>806</v>
      </c>
      <c r="S4" s="179" t="s">
        <v>309</v>
      </c>
      <c r="T4" s="179" t="s">
        <v>2039</v>
      </c>
      <c r="U4" s="179" t="s">
        <v>2046</v>
      </c>
      <c r="V4" s="179">
        <v>5809</v>
      </c>
      <c r="W4" s="61">
        <v>42443</v>
      </c>
      <c r="X4" s="179" t="s">
        <v>1222</v>
      </c>
    </row>
    <row r="5" spans="2:25" s="15" customFormat="1" ht="16.5" customHeight="1" x14ac:dyDescent="0.25">
      <c r="B5" s="179" t="s">
        <v>933</v>
      </c>
      <c r="C5" s="7" t="s">
        <v>858</v>
      </c>
      <c r="D5" s="166" t="s">
        <v>321</v>
      </c>
      <c r="E5" s="12" t="s">
        <v>930</v>
      </c>
      <c r="F5" s="162" t="s">
        <v>931</v>
      </c>
      <c r="G5" s="162"/>
      <c r="H5" s="7" t="s">
        <v>934</v>
      </c>
      <c r="I5" s="179">
        <v>1</v>
      </c>
      <c r="J5" s="179" t="s">
        <v>1140</v>
      </c>
      <c r="K5" s="179" t="s">
        <v>1144</v>
      </c>
      <c r="L5" s="138" t="s">
        <v>86</v>
      </c>
      <c r="M5" s="12" t="s">
        <v>935</v>
      </c>
      <c r="N5" s="12" t="s">
        <v>119</v>
      </c>
      <c r="O5" s="21" t="s">
        <v>522</v>
      </c>
      <c r="P5" s="38">
        <v>42879</v>
      </c>
      <c r="Q5" s="85">
        <v>84000</v>
      </c>
      <c r="R5" s="179" t="s">
        <v>86</v>
      </c>
      <c r="S5" s="179" t="s">
        <v>86</v>
      </c>
      <c r="T5" s="326" t="s">
        <v>2039</v>
      </c>
      <c r="U5" s="179" t="s">
        <v>86</v>
      </c>
      <c r="V5" s="179" t="s">
        <v>86</v>
      </c>
      <c r="W5" s="179" t="s">
        <v>86</v>
      </c>
      <c r="X5" s="179" t="s">
        <v>1222</v>
      </c>
    </row>
    <row r="6" spans="2:25" s="15" customFormat="1" ht="16.5" customHeight="1" x14ac:dyDescent="0.25">
      <c r="B6" s="179" t="s">
        <v>78</v>
      </c>
      <c r="C6" s="7" t="s">
        <v>858</v>
      </c>
      <c r="D6" s="166" t="s">
        <v>321</v>
      </c>
      <c r="E6" s="12" t="s">
        <v>930</v>
      </c>
      <c r="F6" s="162" t="s">
        <v>931</v>
      </c>
      <c r="G6" s="162"/>
      <c r="H6" s="7" t="s">
        <v>934</v>
      </c>
      <c r="I6" s="179">
        <v>1</v>
      </c>
      <c r="J6" s="179" t="s">
        <v>1140</v>
      </c>
      <c r="K6" s="179" t="s">
        <v>1144</v>
      </c>
      <c r="L6" s="138" t="s">
        <v>86</v>
      </c>
      <c r="M6" s="12" t="s">
        <v>935</v>
      </c>
      <c r="N6" s="12" t="s">
        <v>119</v>
      </c>
      <c r="O6" s="21" t="s">
        <v>522</v>
      </c>
      <c r="P6" s="38">
        <v>42879</v>
      </c>
      <c r="Q6" s="85">
        <v>84000</v>
      </c>
      <c r="R6" s="179" t="s">
        <v>86</v>
      </c>
      <c r="S6" s="179" t="s">
        <v>86</v>
      </c>
      <c r="T6" s="326" t="s">
        <v>2039</v>
      </c>
      <c r="U6" s="179" t="s">
        <v>86</v>
      </c>
      <c r="V6" s="179" t="s">
        <v>86</v>
      </c>
      <c r="W6" s="179" t="s">
        <v>86</v>
      </c>
      <c r="X6" s="179" t="s">
        <v>1222</v>
      </c>
    </row>
    <row r="7" spans="2:25" ht="147.75" customHeight="1" x14ac:dyDescent="0.25">
      <c r="B7" s="86" t="s">
        <v>69</v>
      </c>
      <c r="C7" s="85" t="s">
        <v>858</v>
      </c>
      <c r="D7" s="189" t="s">
        <v>182</v>
      </c>
      <c r="E7" s="30" t="s">
        <v>930</v>
      </c>
      <c r="F7" s="160" t="s">
        <v>1147</v>
      </c>
      <c r="G7" s="138" t="s">
        <v>1149</v>
      </c>
      <c r="H7" s="85" t="s">
        <v>1145</v>
      </c>
      <c r="I7" s="86">
        <v>1</v>
      </c>
      <c r="J7" s="86" t="s">
        <v>1141</v>
      </c>
      <c r="K7" s="86" t="s">
        <v>1143</v>
      </c>
      <c r="L7" s="160" t="s">
        <v>1146</v>
      </c>
      <c r="M7" s="85"/>
      <c r="N7" s="85"/>
      <c r="O7" s="85"/>
      <c r="P7" s="85"/>
      <c r="Q7" s="85"/>
      <c r="R7" s="86" t="s">
        <v>806</v>
      </c>
      <c r="S7" s="86" t="s">
        <v>119</v>
      </c>
      <c r="T7" s="86" t="s">
        <v>2026</v>
      </c>
      <c r="U7" s="86">
        <v>378</v>
      </c>
      <c r="V7" s="328">
        <v>1015000</v>
      </c>
      <c r="W7" s="87">
        <v>43725</v>
      </c>
      <c r="X7" s="86" t="s">
        <v>1222</v>
      </c>
      <c r="Y7" s="212" t="s">
        <v>1588</v>
      </c>
    </row>
    <row r="8" spans="2:25" ht="16.5" customHeight="1" x14ac:dyDescent="0.25">
      <c r="B8" s="179" t="s">
        <v>80</v>
      </c>
      <c r="C8" s="7" t="s">
        <v>1614</v>
      </c>
      <c r="D8" s="162" t="s">
        <v>1288</v>
      </c>
      <c r="E8" s="12"/>
      <c r="F8" s="162" t="s">
        <v>931</v>
      </c>
      <c r="G8" s="162"/>
      <c r="H8" s="7" t="s">
        <v>1581</v>
      </c>
      <c r="I8" s="179">
        <v>1</v>
      </c>
      <c r="J8" s="179" t="s">
        <v>1578</v>
      </c>
      <c r="K8" s="179"/>
      <c r="L8" s="162" t="s">
        <v>1580</v>
      </c>
      <c r="M8" s="7"/>
      <c r="N8" s="7"/>
      <c r="O8" s="7"/>
      <c r="P8" s="7"/>
      <c r="Q8" s="7"/>
      <c r="R8" s="86" t="s">
        <v>1579</v>
      </c>
      <c r="S8" s="86" t="s">
        <v>119</v>
      </c>
      <c r="T8" s="86" t="s">
        <v>2027</v>
      </c>
      <c r="U8" s="179" t="s">
        <v>1582</v>
      </c>
      <c r="V8" s="179">
        <v>3250</v>
      </c>
      <c r="W8" s="61">
        <v>44415</v>
      </c>
      <c r="X8" s="179" t="s">
        <v>1222</v>
      </c>
    </row>
    <row r="11" spans="2:25" ht="16.5" customHeight="1" x14ac:dyDescent="0.25">
      <c r="F11" s="10" t="s">
        <v>1605</v>
      </c>
    </row>
  </sheetData>
  <autoFilter ref="B3:Y8"/>
  <mergeCells count="1">
    <mergeCell ref="B2:X2"/>
  </mergeCells>
  <pageMargins left="0.7" right="0.7" top="0.75" bottom="0.75" header="0.3" footer="0.3"/>
  <pageSetup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4"/>
  <sheetViews>
    <sheetView showGridLines="0" workbookViewId="0">
      <selection activeCell="G11" sqref="G11"/>
    </sheetView>
  </sheetViews>
  <sheetFormatPr defaultRowHeight="15" x14ac:dyDescent="0.25"/>
  <cols>
    <col min="3" max="3" width="12.7109375" bestFit="1" customWidth="1"/>
    <col min="4" max="4" width="12.7109375" style="161" customWidth="1"/>
    <col min="5" max="5" width="16.140625" bestFit="1" customWidth="1"/>
    <col min="6" max="6" width="16" style="2" bestFit="1" customWidth="1"/>
    <col min="7" max="8" width="18.28515625" style="161" bestFit="1" customWidth="1"/>
    <col min="9" max="9" width="16.140625" bestFit="1" customWidth="1"/>
  </cols>
  <sheetData>
    <row r="3" spans="3:9" x14ac:dyDescent="0.25">
      <c r="C3" s="1" t="s">
        <v>945</v>
      </c>
      <c r="D3" s="1" t="s">
        <v>1623</v>
      </c>
      <c r="E3" s="1" t="s">
        <v>1619</v>
      </c>
      <c r="F3" s="23" t="s">
        <v>1632</v>
      </c>
      <c r="G3" s="1" t="s">
        <v>1628</v>
      </c>
      <c r="H3" s="1" t="s">
        <v>1624</v>
      </c>
      <c r="I3" s="1" t="s">
        <v>1620</v>
      </c>
    </row>
    <row r="4" spans="3:9" x14ac:dyDescent="0.25">
      <c r="C4" s="12" t="s">
        <v>946</v>
      </c>
      <c r="D4" s="12"/>
      <c r="E4" s="12" t="s">
        <v>1621</v>
      </c>
      <c r="F4" s="39">
        <v>2011</v>
      </c>
      <c r="G4" s="12" t="s">
        <v>1629</v>
      </c>
      <c r="H4" s="12" t="s">
        <v>1625</v>
      </c>
      <c r="I4" s="12" t="s">
        <v>1621</v>
      </c>
    </row>
    <row r="5" spans="3:9" x14ac:dyDescent="0.25">
      <c r="C5" s="12" t="s">
        <v>947</v>
      </c>
      <c r="D5" s="12"/>
      <c r="E5" s="12" t="s">
        <v>1631</v>
      </c>
      <c r="F5" s="39">
        <v>2011</v>
      </c>
      <c r="G5" s="12" t="s">
        <v>1629</v>
      </c>
      <c r="H5" s="12" t="s">
        <v>1626</v>
      </c>
      <c r="I5" s="12" t="s">
        <v>1631</v>
      </c>
    </row>
    <row r="6" spans="3:9" x14ac:dyDescent="0.25">
      <c r="C6" s="12" t="s">
        <v>949</v>
      </c>
      <c r="D6" s="12"/>
      <c r="E6" s="12" t="s">
        <v>1630</v>
      </c>
      <c r="F6" s="39">
        <v>2011</v>
      </c>
      <c r="G6" s="12" t="s">
        <v>1629</v>
      </c>
      <c r="H6" s="12" t="s">
        <v>1627</v>
      </c>
      <c r="I6" s="12" t="s">
        <v>1630</v>
      </c>
    </row>
    <row r="7" spans="3:9" x14ac:dyDescent="0.25">
      <c r="C7" s="222" t="s">
        <v>2028</v>
      </c>
    </row>
    <row r="10" spans="3:9" x14ac:dyDescent="0.25">
      <c r="C10" t="s">
        <v>1622</v>
      </c>
    </row>
    <row r="14" spans="3:9" x14ac:dyDescent="0.25">
      <c r="E14" s="12"/>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9"/>
  <sheetViews>
    <sheetView showGridLines="0" workbookViewId="0">
      <selection activeCell="H23" sqref="H23"/>
    </sheetView>
  </sheetViews>
  <sheetFormatPr defaultRowHeight="15" x14ac:dyDescent="0.25"/>
  <cols>
    <col min="2" max="2" width="9.140625" style="2"/>
    <col min="5" max="5" width="16" bestFit="1" customWidth="1"/>
    <col min="6" max="6" width="26.42578125" customWidth="1"/>
    <col min="7" max="7" width="26.42578125" style="161" customWidth="1"/>
    <col min="8" max="8" width="15.140625" style="2" bestFit="1" customWidth="1"/>
    <col min="9" max="9" width="27.42578125" bestFit="1" customWidth="1"/>
    <col min="10" max="10" width="15.28515625" style="2" bestFit="1" customWidth="1"/>
    <col min="11" max="11" width="12.7109375" customWidth="1"/>
  </cols>
  <sheetData>
    <row r="3" spans="2:11" ht="15.75" x14ac:dyDescent="0.25">
      <c r="B3" s="429" t="s">
        <v>1063</v>
      </c>
      <c r="C3" s="429"/>
      <c r="D3" s="429"/>
      <c r="E3" s="429"/>
      <c r="F3" s="429"/>
      <c r="G3" s="429"/>
      <c r="H3" s="429"/>
      <c r="I3" s="429"/>
      <c r="J3" s="429"/>
      <c r="K3" s="429"/>
    </row>
    <row r="4" spans="2:11" ht="15.75" x14ac:dyDescent="0.25">
      <c r="B4" s="132" t="s">
        <v>316</v>
      </c>
      <c r="C4" s="133" t="s">
        <v>88</v>
      </c>
      <c r="D4" s="133" t="s">
        <v>313</v>
      </c>
      <c r="E4" s="133" t="s">
        <v>241</v>
      </c>
      <c r="F4" s="133" t="s">
        <v>317</v>
      </c>
      <c r="G4" s="133" t="s">
        <v>2018</v>
      </c>
      <c r="H4" s="191" t="s">
        <v>856</v>
      </c>
      <c r="I4" s="133" t="s">
        <v>305</v>
      </c>
      <c r="J4" s="191" t="s">
        <v>231</v>
      </c>
      <c r="K4" s="133" t="s">
        <v>943</v>
      </c>
    </row>
    <row r="5" spans="2:11" x14ac:dyDescent="0.25">
      <c r="B5" s="6">
        <v>1</v>
      </c>
      <c r="C5" s="7" t="s">
        <v>441</v>
      </c>
      <c r="D5" s="7" t="s">
        <v>441</v>
      </c>
      <c r="E5" s="7" t="s">
        <v>1064</v>
      </c>
      <c r="F5" s="7" t="s">
        <v>1065</v>
      </c>
      <c r="G5" s="7" t="s">
        <v>2019</v>
      </c>
      <c r="H5" s="61">
        <v>43320</v>
      </c>
      <c r="I5" s="7" t="s">
        <v>1066</v>
      </c>
      <c r="J5" s="179" t="s">
        <v>1067</v>
      </c>
      <c r="K5" s="7" t="s">
        <v>1068</v>
      </c>
    </row>
    <row r="6" spans="2:11" x14ac:dyDescent="0.25">
      <c r="B6" s="6">
        <v>2</v>
      </c>
      <c r="C6" s="7" t="s">
        <v>441</v>
      </c>
      <c r="D6" s="7" t="s">
        <v>441</v>
      </c>
      <c r="E6" s="7" t="s">
        <v>1064</v>
      </c>
      <c r="F6" s="7" t="s">
        <v>1069</v>
      </c>
      <c r="G6" s="7" t="s">
        <v>2019</v>
      </c>
      <c r="H6" s="61">
        <v>43320</v>
      </c>
      <c r="I6" s="7" t="s">
        <v>1066</v>
      </c>
      <c r="J6" s="179" t="s">
        <v>1067</v>
      </c>
      <c r="K6" s="7" t="s">
        <v>1068</v>
      </c>
    </row>
    <row r="7" spans="2:11" x14ac:dyDescent="0.25">
      <c r="B7" s="6">
        <v>3</v>
      </c>
      <c r="C7" s="7" t="s">
        <v>441</v>
      </c>
      <c r="D7" s="7" t="s">
        <v>441</v>
      </c>
      <c r="E7" s="7" t="s">
        <v>1064</v>
      </c>
      <c r="F7" s="7" t="s">
        <v>1070</v>
      </c>
      <c r="G7" s="7" t="s">
        <v>2019</v>
      </c>
      <c r="H7" s="61">
        <v>43320</v>
      </c>
      <c r="I7" s="7" t="s">
        <v>1066</v>
      </c>
      <c r="J7" s="179" t="s">
        <v>1067</v>
      </c>
      <c r="K7" s="7" t="s">
        <v>1068</v>
      </c>
    </row>
    <row r="8" spans="2:11" x14ac:dyDescent="0.25">
      <c r="B8" s="6">
        <v>4</v>
      </c>
      <c r="C8" s="7" t="s">
        <v>441</v>
      </c>
      <c r="D8" s="7" t="s">
        <v>441</v>
      </c>
      <c r="E8" s="7" t="s">
        <v>1064</v>
      </c>
      <c r="F8" s="7" t="s">
        <v>1071</v>
      </c>
      <c r="G8" s="7" t="s">
        <v>2019</v>
      </c>
      <c r="H8" s="61">
        <v>43320</v>
      </c>
      <c r="I8" s="7" t="s">
        <v>1066</v>
      </c>
      <c r="J8" s="179" t="s">
        <v>1067</v>
      </c>
      <c r="K8" s="7" t="s">
        <v>1068</v>
      </c>
    </row>
    <row r="9" spans="2:11" x14ac:dyDescent="0.25">
      <c r="B9" s="6">
        <v>5</v>
      </c>
      <c r="C9" s="7" t="s">
        <v>441</v>
      </c>
      <c r="D9" s="7" t="s">
        <v>441</v>
      </c>
      <c r="E9" s="7" t="s">
        <v>1064</v>
      </c>
      <c r="F9" s="7" t="s">
        <v>1072</v>
      </c>
      <c r="G9" s="7" t="s">
        <v>2019</v>
      </c>
      <c r="H9" s="61">
        <v>43320</v>
      </c>
      <c r="I9" s="7" t="s">
        <v>1066</v>
      </c>
      <c r="J9" s="179" t="s">
        <v>1067</v>
      </c>
      <c r="K9" s="7" t="s">
        <v>1068</v>
      </c>
    </row>
    <row r="10" spans="2:11" x14ac:dyDescent="0.25">
      <c r="B10" s="6">
        <v>6</v>
      </c>
      <c r="C10" s="7" t="s">
        <v>441</v>
      </c>
      <c r="D10" s="7" t="s">
        <v>441</v>
      </c>
      <c r="E10" s="7" t="s">
        <v>1064</v>
      </c>
      <c r="F10" s="7" t="s">
        <v>1073</v>
      </c>
      <c r="G10" s="7" t="s">
        <v>2019</v>
      </c>
      <c r="H10" s="61">
        <v>43320</v>
      </c>
      <c r="I10" s="7" t="s">
        <v>1066</v>
      </c>
      <c r="J10" s="179" t="s">
        <v>1067</v>
      </c>
      <c r="K10" s="7" t="s">
        <v>1068</v>
      </c>
    </row>
    <row r="11" spans="2:11" x14ac:dyDescent="0.25">
      <c r="B11" s="6">
        <v>7</v>
      </c>
      <c r="C11" s="7" t="s">
        <v>441</v>
      </c>
      <c r="D11" s="7" t="s">
        <v>441</v>
      </c>
      <c r="E11" s="7" t="s">
        <v>1064</v>
      </c>
      <c r="F11" s="7" t="s">
        <v>1074</v>
      </c>
      <c r="G11" s="7" t="s">
        <v>2019</v>
      </c>
      <c r="H11" s="61">
        <v>43320</v>
      </c>
      <c r="I11" s="7" t="s">
        <v>1066</v>
      </c>
      <c r="J11" s="179" t="s">
        <v>1067</v>
      </c>
      <c r="K11" s="7" t="s">
        <v>1068</v>
      </c>
    </row>
    <row r="12" spans="2:11" x14ac:dyDescent="0.25">
      <c r="B12" s="6">
        <v>8</v>
      </c>
      <c r="C12" s="7" t="s">
        <v>441</v>
      </c>
      <c r="D12" s="7" t="s">
        <v>441</v>
      </c>
      <c r="E12" s="7" t="s">
        <v>1064</v>
      </c>
      <c r="F12" s="7" t="s">
        <v>1075</v>
      </c>
      <c r="G12" s="7" t="s">
        <v>2019</v>
      </c>
      <c r="H12" s="61">
        <v>43320</v>
      </c>
      <c r="I12" s="7" t="s">
        <v>1066</v>
      </c>
      <c r="J12" s="179" t="s">
        <v>1067</v>
      </c>
      <c r="K12" s="7" t="s">
        <v>1068</v>
      </c>
    </row>
    <row r="13" spans="2:11" x14ac:dyDescent="0.25">
      <c r="B13" s="6">
        <v>9</v>
      </c>
      <c r="C13" s="7" t="s">
        <v>441</v>
      </c>
      <c r="D13" s="7" t="s">
        <v>441</v>
      </c>
      <c r="E13" s="7" t="s">
        <v>1064</v>
      </c>
      <c r="F13" s="7" t="s">
        <v>1076</v>
      </c>
      <c r="G13" s="7" t="s">
        <v>2019</v>
      </c>
      <c r="H13" s="61">
        <v>43320</v>
      </c>
      <c r="I13" s="7" t="s">
        <v>1066</v>
      </c>
      <c r="J13" s="179" t="s">
        <v>1067</v>
      </c>
      <c r="K13" s="7" t="s">
        <v>1068</v>
      </c>
    </row>
    <row r="14" spans="2:11" x14ac:dyDescent="0.25">
      <c r="B14" s="6">
        <v>10</v>
      </c>
      <c r="C14" s="7" t="s">
        <v>441</v>
      </c>
      <c r="D14" s="7" t="s">
        <v>441</v>
      </c>
      <c r="E14" s="7" t="s">
        <v>1064</v>
      </c>
      <c r="F14" s="7" t="s">
        <v>1077</v>
      </c>
      <c r="G14" s="7" t="s">
        <v>2019</v>
      </c>
      <c r="H14" s="61">
        <v>43320</v>
      </c>
      <c r="I14" s="7" t="s">
        <v>1066</v>
      </c>
      <c r="J14" s="179" t="s">
        <v>1067</v>
      </c>
      <c r="K14" s="7" t="s">
        <v>1068</v>
      </c>
    </row>
    <row r="15" spans="2:11" x14ac:dyDescent="0.25">
      <c r="B15" s="6">
        <v>11</v>
      </c>
      <c r="C15" s="7" t="s">
        <v>441</v>
      </c>
      <c r="D15" s="7" t="s">
        <v>441</v>
      </c>
      <c r="E15" s="7" t="s">
        <v>1064</v>
      </c>
      <c r="F15" s="7" t="s">
        <v>1078</v>
      </c>
      <c r="G15" s="7" t="s">
        <v>2019</v>
      </c>
      <c r="H15" s="61">
        <v>43320</v>
      </c>
      <c r="I15" s="7" t="s">
        <v>1066</v>
      </c>
      <c r="J15" s="179" t="s">
        <v>1067</v>
      </c>
      <c r="K15" s="7" t="s">
        <v>1068</v>
      </c>
    </row>
    <row r="16" spans="2:11" x14ac:dyDescent="0.25">
      <c r="B16" s="6">
        <v>12</v>
      </c>
      <c r="C16" s="7" t="s">
        <v>441</v>
      </c>
      <c r="D16" s="7" t="s">
        <v>441</v>
      </c>
      <c r="E16" s="7" t="s">
        <v>1064</v>
      </c>
      <c r="F16" s="7" t="s">
        <v>1079</v>
      </c>
      <c r="G16" s="7" t="s">
        <v>2019</v>
      </c>
      <c r="H16" s="61">
        <v>43320</v>
      </c>
      <c r="I16" s="7" t="s">
        <v>1066</v>
      </c>
      <c r="J16" s="179" t="s">
        <v>1067</v>
      </c>
      <c r="K16" s="7" t="s">
        <v>1068</v>
      </c>
    </row>
    <row r="17" spans="2:11" x14ac:dyDescent="0.25">
      <c r="B17" s="169">
        <v>13</v>
      </c>
      <c r="C17" s="7" t="s">
        <v>441</v>
      </c>
      <c r="D17" s="7" t="s">
        <v>441</v>
      </c>
      <c r="E17" s="7" t="s">
        <v>1064</v>
      </c>
      <c r="F17" s="7" t="s">
        <v>1125</v>
      </c>
      <c r="G17" s="7" t="s">
        <v>2019</v>
      </c>
      <c r="H17" s="61">
        <v>43613</v>
      </c>
      <c r="I17" s="7" t="s">
        <v>1066</v>
      </c>
      <c r="J17" s="179">
        <v>1026</v>
      </c>
      <c r="K17" s="7" t="s">
        <v>1068</v>
      </c>
    </row>
    <row r="18" spans="2:11" x14ac:dyDescent="0.25">
      <c r="B18" s="169">
        <v>14</v>
      </c>
      <c r="C18" s="7" t="s">
        <v>441</v>
      </c>
      <c r="D18" s="7" t="s">
        <v>441</v>
      </c>
      <c r="E18" s="7" t="s">
        <v>1064</v>
      </c>
      <c r="F18" s="7" t="s">
        <v>1126</v>
      </c>
      <c r="G18" s="7" t="s">
        <v>2019</v>
      </c>
      <c r="H18" s="61">
        <v>43613</v>
      </c>
      <c r="I18" s="7" t="s">
        <v>1066</v>
      </c>
      <c r="J18" s="179">
        <v>1026</v>
      </c>
      <c r="K18" s="7" t="s">
        <v>1068</v>
      </c>
    </row>
    <row r="19" spans="2:11" x14ac:dyDescent="0.25">
      <c r="B19" s="169">
        <v>15</v>
      </c>
      <c r="C19" s="7" t="s">
        <v>441</v>
      </c>
      <c r="D19" s="7" t="s">
        <v>441</v>
      </c>
      <c r="E19" s="7" t="s">
        <v>1064</v>
      </c>
      <c r="F19" s="7" t="s">
        <v>1127</v>
      </c>
      <c r="G19" s="7" t="s">
        <v>2019</v>
      </c>
      <c r="H19" s="61">
        <v>43613</v>
      </c>
      <c r="I19" s="7" t="s">
        <v>1066</v>
      </c>
      <c r="J19" s="179">
        <v>1026</v>
      </c>
      <c r="K19" s="7" t="s">
        <v>1068</v>
      </c>
    </row>
  </sheetData>
  <mergeCells count="1">
    <mergeCell ref="B3:K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J66"/>
  <sheetViews>
    <sheetView showGridLines="0" workbookViewId="0">
      <selection activeCell="B2" sqref="B2:I18"/>
    </sheetView>
  </sheetViews>
  <sheetFormatPr defaultColWidth="27.140625" defaultRowHeight="15" x14ac:dyDescent="0.25"/>
  <cols>
    <col min="1" max="1" width="2" style="17" customWidth="1"/>
    <col min="2" max="2" width="27.5703125" style="17" customWidth="1"/>
    <col min="3" max="3" width="7.42578125" style="228" customWidth="1"/>
    <col min="4" max="4" width="17.85546875" style="335" hidden="1" customWidth="1"/>
    <col min="5" max="5" width="19.42578125" style="228" customWidth="1"/>
    <col min="6" max="6" width="20.7109375" style="17" bestFit="1" customWidth="1"/>
    <col min="7" max="7" width="17.5703125" style="17" bestFit="1" customWidth="1"/>
    <col min="8" max="8" width="12.28515625" style="17" bestFit="1" customWidth="1"/>
    <col min="9" max="9" width="17.7109375" style="17" hidden="1" customWidth="1"/>
    <col min="10" max="16384" width="27.140625" style="17"/>
  </cols>
  <sheetData>
    <row r="2" spans="1:10" ht="18.75" x14ac:dyDescent="0.3">
      <c r="B2" s="430" t="s">
        <v>1229</v>
      </c>
      <c r="C2" s="431"/>
      <c r="D2" s="431"/>
      <c r="E2" s="431"/>
      <c r="F2" s="431"/>
      <c r="G2" s="431"/>
      <c r="H2" s="431"/>
      <c r="I2" s="432"/>
    </row>
    <row r="3" spans="1:10" ht="37.5" x14ac:dyDescent="0.3">
      <c r="B3" s="224" t="s">
        <v>1230</v>
      </c>
      <c r="C3" s="224" t="s">
        <v>111</v>
      </c>
      <c r="D3" s="332" t="s">
        <v>231</v>
      </c>
      <c r="E3" s="224" t="s">
        <v>943</v>
      </c>
      <c r="F3" s="224" t="s">
        <v>118</v>
      </c>
      <c r="G3" s="224" t="s">
        <v>2018</v>
      </c>
      <c r="H3" s="224" t="s">
        <v>1231</v>
      </c>
      <c r="I3" s="223" t="s">
        <v>1232</v>
      </c>
    </row>
    <row r="4" spans="1:10" ht="30" x14ac:dyDescent="0.25">
      <c r="B4" s="55" t="s">
        <v>1233</v>
      </c>
      <c r="C4" s="225">
        <v>95</v>
      </c>
      <c r="D4" s="442" t="s">
        <v>2050</v>
      </c>
      <c r="E4" s="433" t="s">
        <v>2052</v>
      </c>
      <c r="F4" s="436" t="s">
        <v>1234</v>
      </c>
      <c r="G4" s="433" t="s">
        <v>2029</v>
      </c>
      <c r="H4" s="436" t="s">
        <v>1235</v>
      </c>
      <c r="I4" s="439" t="s">
        <v>1236</v>
      </c>
    </row>
    <row r="5" spans="1:10" x14ac:dyDescent="0.25">
      <c r="B5" s="55" t="s">
        <v>1237</v>
      </c>
      <c r="C5" s="225">
        <v>95</v>
      </c>
      <c r="D5" s="443"/>
      <c r="E5" s="434"/>
      <c r="F5" s="437"/>
      <c r="G5" s="434"/>
      <c r="H5" s="437"/>
      <c r="I5" s="440"/>
    </row>
    <row r="6" spans="1:10" x14ac:dyDescent="0.25">
      <c r="B6" s="55" t="s">
        <v>1238</v>
      </c>
      <c r="C6" s="225">
        <v>55</v>
      </c>
      <c r="D6" s="443"/>
      <c r="E6" s="434"/>
      <c r="F6" s="437"/>
      <c r="G6" s="434"/>
      <c r="H6" s="437"/>
      <c r="I6" s="440"/>
    </row>
    <row r="7" spans="1:10" x14ac:dyDescent="0.25">
      <c r="B7" s="55" t="s">
        <v>1239</v>
      </c>
      <c r="C7" s="225">
        <v>2</v>
      </c>
      <c r="D7" s="443"/>
      <c r="E7" s="434"/>
      <c r="F7" s="437"/>
      <c r="G7" s="434"/>
      <c r="H7" s="437"/>
      <c r="I7" s="440"/>
    </row>
    <row r="8" spans="1:10" ht="30" x14ac:dyDescent="0.25">
      <c r="B8" s="55" t="s">
        <v>1240</v>
      </c>
      <c r="C8" s="225">
        <v>2</v>
      </c>
      <c r="D8" s="443"/>
      <c r="E8" s="434"/>
      <c r="F8" s="437"/>
      <c r="G8" s="434"/>
      <c r="H8" s="437"/>
      <c r="I8" s="440"/>
    </row>
    <row r="9" spans="1:10" x14ac:dyDescent="0.25">
      <c r="B9" s="55" t="s">
        <v>1241</v>
      </c>
      <c r="C9" s="225">
        <v>70</v>
      </c>
      <c r="D9" s="443"/>
      <c r="E9" s="434"/>
      <c r="F9" s="437"/>
      <c r="G9" s="434"/>
      <c r="H9" s="437"/>
      <c r="I9" s="440"/>
    </row>
    <row r="10" spans="1:10" x14ac:dyDescent="0.25">
      <c r="B10" s="55" t="s">
        <v>1242</v>
      </c>
      <c r="C10" s="225">
        <v>60</v>
      </c>
      <c r="D10" s="444"/>
      <c r="E10" s="435"/>
      <c r="F10" s="438"/>
      <c r="G10" s="435"/>
      <c r="H10" s="438"/>
      <c r="I10" s="441"/>
    </row>
    <row r="11" spans="1:10" ht="27" customHeight="1" x14ac:dyDescent="0.25">
      <c r="B11" s="55" t="s">
        <v>1243</v>
      </c>
      <c r="C11" s="225">
        <v>2</v>
      </c>
      <c r="D11" s="236" t="s">
        <v>2051</v>
      </c>
      <c r="E11" s="336">
        <v>99000</v>
      </c>
      <c r="F11" s="226" t="s">
        <v>119</v>
      </c>
      <c r="G11" s="226" t="s">
        <v>2014</v>
      </c>
      <c r="H11" s="16" t="s">
        <v>1235</v>
      </c>
      <c r="I11" s="36" t="s">
        <v>1244</v>
      </c>
    </row>
    <row r="12" spans="1:10" ht="45" x14ac:dyDescent="0.25">
      <c r="B12" s="55" t="s">
        <v>1243</v>
      </c>
      <c r="C12" s="225">
        <v>1</v>
      </c>
      <c r="D12" s="236"/>
      <c r="E12" s="229" t="s">
        <v>1245</v>
      </c>
      <c r="F12" s="226" t="s">
        <v>119</v>
      </c>
      <c r="G12" s="226" t="s">
        <v>2006</v>
      </c>
      <c r="H12" s="16" t="s">
        <v>1235</v>
      </c>
      <c r="I12" s="36" t="s">
        <v>1246</v>
      </c>
    </row>
    <row r="13" spans="1:10" ht="30" x14ac:dyDescent="0.25">
      <c r="A13" s="251"/>
      <c r="B13" s="55" t="s">
        <v>1247</v>
      </c>
      <c r="C13" s="225">
        <v>50</v>
      </c>
      <c r="D13" s="333"/>
      <c r="E13" s="229" t="s">
        <v>1600</v>
      </c>
      <c r="F13" s="226" t="s">
        <v>1234</v>
      </c>
      <c r="G13" s="226" t="s">
        <v>2030</v>
      </c>
      <c r="H13" s="36" t="s">
        <v>1248</v>
      </c>
      <c r="I13" s="36" t="s">
        <v>1601</v>
      </c>
    </row>
    <row r="14" spans="1:10" ht="42.75" customHeight="1" x14ac:dyDescent="0.25">
      <c r="B14" s="55" t="s">
        <v>1233</v>
      </c>
      <c r="C14" s="225">
        <v>75</v>
      </c>
      <c r="D14" s="236"/>
      <c r="E14" s="90" t="s">
        <v>1249</v>
      </c>
      <c r="F14" s="138" t="s">
        <v>1234</v>
      </c>
      <c r="G14" s="138" t="s">
        <v>2006</v>
      </c>
      <c r="H14" s="138" t="s">
        <v>1235</v>
      </c>
      <c r="I14" s="227" t="s">
        <v>1250</v>
      </c>
    </row>
    <row r="15" spans="1:10" ht="45" x14ac:dyDescent="0.25">
      <c r="B15" s="55" t="s">
        <v>1251</v>
      </c>
      <c r="C15" s="225">
        <v>20</v>
      </c>
      <c r="D15" s="236"/>
      <c r="E15" s="229" t="s">
        <v>427</v>
      </c>
      <c r="F15" s="226" t="s">
        <v>309</v>
      </c>
      <c r="G15" s="226" t="s">
        <v>2014</v>
      </c>
      <c r="H15" s="16" t="s">
        <v>1235</v>
      </c>
      <c r="I15" s="227" t="s">
        <v>1252</v>
      </c>
    </row>
    <row r="16" spans="1:10" ht="45" x14ac:dyDescent="0.25">
      <c r="B16" s="55" t="s">
        <v>1251</v>
      </c>
      <c r="C16" s="225">
        <v>58</v>
      </c>
      <c r="D16" s="236"/>
      <c r="E16" s="229" t="s">
        <v>427</v>
      </c>
      <c r="F16" s="226" t="s">
        <v>309</v>
      </c>
      <c r="G16" s="138" t="s">
        <v>2006</v>
      </c>
      <c r="H16" s="16" t="s">
        <v>1235</v>
      </c>
      <c r="I16" s="227" t="s">
        <v>1253</v>
      </c>
      <c r="J16" s="17">
        <f>1838200/202</f>
        <v>9100</v>
      </c>
    </row>
    <row r="17" spans="2:9" ht="45" x14ac:dyDescent="0.25">
      <c r="B17" s="55" t="s">
        <v>1233</v>
      </c>
      <c r="C17" s="225">
        <v>202</v>
      </c>
      <c r="D17" s="236" t="s">
        <v>2049</v>
      </c>
      <c r="E17" s="229" t="s">
        <v>1992</v>
      </c>
      <c r="F17" s="226" t="s">
        <v>1234</v>
      </c>
      <c r="G17" s="226" t="s">
        <v>2030</v>
      </c>
      <c r="H17" s="16" t="s">
        <v>1235</v>
      </c>
      <c r="I17" s="227" t="s">
        <v>1993</v>
      </c>
    </row>
    <row r="18" spans="2:9" x14ac:dyDescent="0.25">
      <c r="B18" s="242" t="s">
        <v>1254</v>
      </c>
      <c r="C18" s="250">
        <f>SUM(C4:C17)</f>
        <v>787</v>
      </c>
      <c r="D18" s="334"/>
      <c r="E18" s="254"/>
      <c r="F18" s="240"/>
      <c r="G18" s="240"/>
      <c r="H18" s="240"/>
      <c r="I18" s="241"/>
    </row>
    <row r="60" spans="2:4" x14ac:dyDescent="0.25">
      <c r="B60" s="17" t="s">
        <v>1289</v>
      </c>
      <c r="C60"/>
      <c r="D60" s="331"/>
    </row>
    <row r="61" spans="2:4" x14ac:dyDescent="0.25">
      <c r="B61"/>
    </row>
    <row r="66" spans="2:4" x14ac:dyDescent="0.25">
      <c r="B66" s="17" t="s">
        <v>1290</v>
      </c>
      <c r="C66"/>
      <c r="D66" s="331"/>
    </row>
  </sheetData>
  <mergeCells count="7">
    <mergeCell ref="B2:I2"/>
    <mergeCell ref="E4:E10"/>
    <mergeCell ref="F4:F10"/>
    <mergeCell ref="H4:H10"/>
    <mergeCell ref="I4:I10"/>
    <mergeCell ref="G4:G10"/>
    <mergeCell ref="D4:D10"/>
  </mergeCells>
  <pageMargins left="0.2" right="0.2" top="0.75" bottom="0.75" header="0.3" footer="0.3"/>
  <pageSetup orientation="landscape" r:id="rId1"/>
  <drawing r:id="rId2"/>
  <legacyDrawing r:id="rId3"/>
  <oleObjects>
    <mc:AlternateContent xmlns:mc="http://schemas.openxmlformats.org/markup-compatibility/2006">
      <mc:Choice Requires="x14">
        <oleObject progId="AcroExch.Document.DC" dvAspect="DVASPECT_ICON" shapeId="5122" r:id="rId4">
          <objectPr defaultSize="0" autoPict="0" r:id="rId5">
            <anchor moveWithCells="1" sizeWithCells="1">
              <from>
                <xdr:col>2</xdr:col>
                <xdr:colOff>9525</xdr:colOff>
                <xdr:row>57</xdr:row>
                <xdr:rowOff>161925</xdr:rowOff>
              </from>
              <to>
                <xdr:col>3</xdr:col>
                <xdr:colOff>0</xdr:colOff>
                <xdr:row>61</xdr:row>
                <xdr:rowOff>28575</xdr:rowOff>
              </to>
            </anchor>
          </objectPr>
        </oleObject>
      </mc:Choice>
      <mc:Fallback>
        <oleObject progId="AcroExch.Document.DC" dvAspect="DVASPECT_ICON" shapeId="5122" r:id="rId4"/>
      </mc:Fallback>
    </mc:AlternateContent>
    <mc:AlternateContent xmlns:mc="http://schemas.openxmlformats.org/markup-compatibility/2006">
      <mc:Choice Requires="x14">
        <oleObject progId="AcroExch.Document.DC" dvAspect="DVASPECT_ICON" shapeId="5123" r:id="rId6">
          <objectPr defaultSize="0" autoPict="0" r:id="rId5">
            <anchor moveWithCells="1" sizeWithCells="1">
              <from>
                <xdr:col>2</xdr:col>
                <xdr:colOff>66675</xdr:colOff>
                <xdr:row>64</xdr:row>
                <xdr:rowOff>47625</xdr:rowOff>
              </from>
              <to>
                <xdr:col>3</xdr:col>
                <xdr:colOff>0</xdr:colOff>
                <xdr:row>67</xdr:row>
                <xdr:rowOff>104775</xdr:rowOff>
              </to>
            </anchor>
          </objectPr>
        </oleObject>
      </mc:Choice>
      <mc:Fallback>
        <oleObject progId="AcroExch.Document.DC" dvAspect="DVASPECT_ICON" shapeId="5123"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D18" sqref="D18"/>
    </sheetView>
  </sheetViews>
  <sheetFormatPr defaultRowHeight="15" x14ac:dyDescent="0.25"/>
  <cols>
    <col min="1" max="2" width="7.5703125" style="161" bestFit="1" customWidth="1"/>
    <col min="3" max="3" width="24.42578125" style="161" bestFit="1" customWidth="1"/>
    <col min="4" max="4" width="18.28515625" style="161" bestFit="1" customWidth="1"/>
    <col min="5" max="5" width="13.7109375" style="161" bestFit="1" customWidth="1"/>
    <col min="6" max="6" width="41.42578125" style="161" bestFit="1" customWidth="1"/>
    <col min="7" max="7" width="29.28515625" style="161" bestFit="1" customWidth="1"/>
    <col min="8" max="8" width="29.28515625" style="161" customWidth="1"/>
    <col min="9" max="9" width="14.85546875" style="161" bestFit="1" customWidth="1"/>
    <col min="10" max="16384" width="9.140625" style="161"/>
  </cols>
  <sheetData>
    <row r="1" spans="1:9" s="299" customFormat="1" x14ac:dyDescent="0.25">
      <c r="A1" s="296" t="s">
        <v>1959</v>
      </c>
      <c r="B1" s="297" t="s">
        <v>91</v>
      </c>
      <c r="C1" s="297" t="s">
        <v>89</v>
      </c>
      <c r="D1" s="297" t="s">
        <v>90</v>
      </c>
      <c r="E1" s="297" t="s">
        <v>832</v>
      </c>
      <c r="F1" s="297" t="s">
        <v>1960</v>
      </c>
      <c r="G1" s="297" t="s">
        <v>1961</v>
      </c>
      <c r="H1" s="297" t="s">
        <v>317</v>
      </c>
      <c r="I1" s="298" t="s">
        <v>1083</v>
      </c>
    </row>
    <row r="2" spans="1:9" s="299" customFormat="1" x14ac:dyDescent="0.25">
      <c r="A2" s="300">
        <v>1</v>
      </c>
      <c r="B2" s="301" t="s">
        <v>69</v>
      </c>
      <c r="C2" s="301" t="s">
        <v>1995</v>
      </c>
      <c r="D2" s="301" t="s">
        <v>71</v>
      </c>
      <c r="E2" s="301" t="s">
        <v>115</v>
      </c>
      <c r="F2" s="301" t="s">
        <v>1962</v>
      </c>
      <c r="G2" s="301" t="s">
        <v>1963</v>
      </c>
      <c r="H2" s="301" t="s">
        <v>1964</v>
      </c>
      <c r="I2" s="301" t="s">
        <v>1965</v>
      </c>
    </row>
    <row r="3" spans="1:9" s="299" customFormat="1" x14ac:dyDescent="0.25">
      <c r="A3" s="300">
        <v>2</v>
      </c>
      <c r="B3" s="301" t="s">
        <v>1598</v>
      </c>
      <c r="C3" s="301" t="s">
        <v>1989</v>
      </c>
      <c r="D3" s="301" t="s">
        <v>1991</v>
      </c>
      <c r="E3" s="301" t="s">
        <v>1990</v>
      </c>
      <c r="F3" s="301" t="s">
        <v>1962</v>
      </c>
      <c r="G3" s="301" t="s">
        <v>1968</v>
      </c>
      <c r="H3" s="302" t="s">
        <v>1969</v>
      </c>
      <c r="I3" s="301" t="s">
        <v>1965</v>
      </c>
    </row>
    <row r="4" spans="1:9" s="299" customFormat="1" x14ac:dyDescent="0.25">
      <c r="A4" s="300">
        <v>3</v>
      </c>
      <c r="B4" s="301" t="s">
        <v>78</v>
      </c>
      <c r="C4" s="301" t="s">
        <v>73</v>
      </c>
      <c r="D4" s="301" t="s">
        <v>320</v>
      </c>
      <c r="E4" s="301" t="s">
        <v>320</v>
      </c>
      <c r="F4" s="301" t="s">
        <v>1970</v>
      </c>
      <c r="G4" s="301" t="s">
        <v>1971</v>
      </c>
      <c r="H4" s="301" t="s">
        <v>1974</v>
      </c>
      <c r="I4" s="301" t="s">
        <v>1972</v>
      </c>
    </row>
    <row r="5" spans="1:9" s="299" customFormat="1" x14ac:dyDescent="0.25">
      <c r="A5" s="300">
        <v>4</v>
      </c>
      <c r="B5" s="301" t="s">
        <v>80</v>
      </c>
      <c r="C5" s="301" t="s">
        <v>1975</v>
      </c>
      <c r="D5" s="301" t="s">
        <v>93</v>
      </c>
      <c r="E5" s="301" t="s">
        <v>441</v>
      </c>
      <c r="F5" s="301" t="s">
        <v>1970</v>
      </c>
      <c r="G5" s="301" t="s">
        <v>1973</v>
      </c>
      <c r="H5" s="301" t="s">
        <v>1976</v>
      </c>
      <c r="I5" s="301" t="s">
        <v>1967</v>
      </c>
    </row>
    <row r="6" spans="1:9" s="299" customFormat="1" x14ac:dyDescent="0.25">
      <c r="A6" s="300">
        <v>5</v>
      </c>
      <c r="B6" s="301" t="s">
        <v>80</v>
      </c>
      <c r="C6" s="301" t="s">
        <v>71</v>
      </c>
      <c r="D6" s="301" t="s">
        <v>73</v>
      </c>
      <c r="E6" s="301" t="s">
        <v>441</v>
      </c>
      <c r="F6" s="301" t="s">
        <v>1970</v>
      </c>
      <c r="G6" s="301" t="s">
        <v>1977</v>
      </c>
      <c r="H6" s="301" t="s">
        <v>1978</v>
      </c>
      <c r="I6" s="301" t="s">
        <v>1972</v>
      </c>
    </row>
    <row r="7" spans="1:9" s="299" customFormat="1" x14ac:dyDescent="0.25">
      <c r="A7" s="300">
        <v>6</v>
      </c>
      <c r="B7" s="301" t="s">
        <v>79</v>
      </c>
      <c r="C7" s="301" t="s">
        <v>642</v>
      </c>
      <c r="D7" s="301" t="s">
        <v>441</v>
      </c>
      <c r="E7" s="301" t="s">
        <v>441</v>
      </c>
      <c r="F7" s="301" t="s">
        <v>1970</v>
      </c>
      <c r="G7" s="301" t="s">
        <v>1971</v>
      </c>
      <c r="H7" s="301" t="s">
        <v>1979</v>
      </c>
      <c r="I7" s="301" t="s">
        <v>1972</v>
      </c>
    </row>
    <row r="8" spans="1:9" s="299" customFormat="1" x14ac:dyDescent="0.25">
      <c r="A8" s="300">
        <v>7</v>
      </c>
      <c r="B8" s="301" t="s">
        <v>79</v>
      </c>
      <c r="C8" s="301" t="s">
        <v>73</v>
      </c>
      <c r="D8" s="301" t="s">
        <v>73</v>
      </c>
      <c r="E8" s="301" t="s">
        <v>115</v>
      </c>
      <c r="F8" s="301" t="s">
        <v>1966</v>
      </c>
      <c r="G8" s="301" t="s">
        <v>1971</v>
      </c>
      <c r="H8" s="301" t="s">
        <v>1980</v>
      </c>
      <c r="I8" s="301" t="s">
        <v>1972</v>
      </c>
    </row>
  </sheetData>
  <autoFilter ref="A1:I8"/>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
  <sheetViews>
    <sheetView workbookViewId="0">
      <selection activeCell="I6" sqref="I6:K7"/>
    </sheetView>
  </sheetViews>
  <sheetFormatPr defaultRowHeight="15" x14ac:dyDescent="0.25"/>
  <cols>
    <col min="1" max="1" width="9.140625" style="161"/>
    <col min="2" max="2" width="5.85546875" style="161" bestFit="1" customWidth="1"/>
    <col min="3" max="3" width="8.5703125" style="161" bestFit="1" customWidth="1"/>
    <col min="4" max="4" width="11.140625" style="161" bestFit="1" customWidth="1"/>
    <col min="5" max="5" width="11.7109375" style="161" bestFit="1" customWidth="1"/>
    <col min="6" max="6" width="23" style="161" bestFit="1" customWidth="1"/>
    <col min="7" max="7" width="16.140625" style="161" bestFit="1" customWidth="1"/>
    <col min="8" max="8" width="16.140625" style="161" customWidth="1"/>
    <col min="9" max="9" width="15.28515625" style="161" bestFit="1" customWidth="1"/>
    <col min="10" max="10" width="16.7109375" style="161" bestFit="1" customWidth="1"/>
    <col min="11" max="12" width="22.140625" style="161" bestFit="1" customWidth="1"/>
    <col min="13" max="16384" width="9.140625" style="161"/>
  </cols>
  <sheetData>
    <row r="2" spans="2:12" x14ac:dyDescent="0.25">
      <c r="B2" s="303" t="s">
        <v>316</v>
      </c>
      <c r="C2" s="303" t="s">
        <v>91</v>
      </c>
      <c r="D2" s="303" t="s">
        <v>1981</v>
      </c>
      <c r="E2" s="303" t="s">
        <v>85</v>
      </c>
      <c r="F2" s="303" t="s">
        <v>1982</v>
      </c>
      <c r="G2" s="202" t="s">
        <v>305</v>
      </c>
      <c r="H2" s="202" t="s">
        <v>2018</v>
      </c>
      <c r="I2" s="201" t="s">
        <v>231</v>
      </c>
      <c r="J2" s="201" t="s">
        <v>801</v>
      </c>
      <c r="K2" s="203" t="s">
        <v>802</v>
      </c>
      <c r="L2" s="204" t="s">
        <v>1610</v>
      </c>
    </row>
    <row r="3" spans="2:12" x14ac:dyDescent="0.25">
      <c r="B3" s="179">
        <v>1</v>
      </c>
      <c r="C3" s="179" t="s">
        <v>79</v>
      </c>
      <c r="D3" s="179" t="s">
        <v>1987</v>
      </c>
      <c r="E3" s="179" t="s">
        <v>115</v>
      </c>
      <c r="F3" s="179" t="s">
        <v>1983</v>
      </c>
      <c r="G3" s="7" t="s">
        <v>1105</v>
      </c>
      <c r="H3" s="329" t="s">
        <v>2048</v>
      </c>
      <c r="I3" s="305" t="s">
        <v>1985</v>
      </c>
      <c r="J3" s="194">
        <v>18100</v>
      </c>
      <c r="K3" s="209">
        <v>44741</v>
      </c>
      <c r="L3" s="194" t="str">
        <f t="shared" ref="L3:L7" ca="1" si="0">DATEDIF(K3,TODAY(),"Y")  &amp; " Years " &amp; DATEDIF(K3,TODAY(),"ym") &amp; " Months " &amp; DATEDIF(K3,TODAY(),"md")  &amp;" Days"</f>
        <v>0 Years 7 Months 1 Days</v>
      </c>
    </row>
    <row r="4" spans="2:12" x14ac:dyDescent="0.25">
      <c r="B4" s="179">
        <v>2</v>
      </c>
      <c r="C4" s="179" t="s">
        <v>79</v>
      </c>
      <c r="D4" s="179" t="s">
        <v>1988</v>
      </c>
      <c r="E4" s="179" t="s">
        <v>115</v>
      </c>
      <c r="F4" s="179" t="s">
        <v>1984</v>
      </c>
      <c r="G4" s="7" t="s">
        <v>1105</v>
      </c>
      <c r="H4" s="329" t="s">
        <v>2048</v>
      </c>
      <c r="I4" s="305" t="s">
        <v>1985</v>
      </c>
      <c r="J4" s="194">
        <v>18100</v>
      </c>
      <c r="K4" s="209">
        <v>44741</v>
      </c>
      <c r="L4" s="194" t="str">
        <f t="shared" ca="1" si="0"/>
        <v>0 Years 7 Months 1 Days</v>
      </c>
    </row>
    <row r="5" spans="2:12" x14ac:dyDescent="0.25">
      <c r="B5" s="179">
        <v>3</v>
      </c>
      <c r="C5" s="179" t="s">
        <v>79</v>
      </c>
      <c r="D5" s="179" t="s">
        <v>1994</v>
      </c>
      <c r="E5" s="179" t="s">
        <v>115</v>
      </c>
      <c r="F5" s="179" t="s">
        <v>1986</v>
      </c>
      <c r="G5" s="7" t="s">
        <v>1105</v>
      </c>
      <c r="H5" s="329" t="s">
        <v>2048</v>
      </c>
      <c r="I5" s="305" t="s">
        <v>1985</v>
      </c>
      <c r="J5" s="194">
        <v>18100</v>
      </c>
      <c r="K5" s="209">
        <v>44741</v>
      </c>
      <c r="L5" s="194" t="str">
        <f t="shared" ca="1" si="0"/>
        <v>0 Years 7 Months 1 Days</v>
      </c>
    </row>
    <row r="6" spans="2:12" x14ac:dyDescent="0.25">
      <c r="B6" s="39">
        <v>4</v>
      </c>
      <c r="C6" s="179" t="s">
        <v>79</v>
      </c>
      <c r="D6" s="7" t="s">
        <v>2002</v>
      </c>
      <c r="E6" s="179" t="s">
        <v>115</v>
      </c>
      <c r="F6" s="7"/>
      <c r="G6" s="7" t="s">
        <v>1105</v>
      </c>
      <c r="H6" s="329" t="s">
        <v>2048</v>
      </c>
      <c r="I6" s="7" t="s">
        <v>2096</v>
      </c>
      <c r="J6" s="194">
        <v>18100</v>
      </c>
      <c r="K6" s="320">
        <v>44818</v>
      </c>
      <c r="L6" s="194" t="str">
        <f t="shared" ca="1" si="0"/>
        <v>0 Years 4 Months 16 Days</v>
      </c>
    </row>
    <row r="7" spans="2:12" x14ac:dyDescent="0.25">
      <c r="B7" s="39">
        <v>5</v>
      </c>
      <c r="C7" s="179" t="s">
        <v>79</v>
      </c>
      <c r="D7" s="7" t="s">
        <v>2003</v>
      </c>
      <c r="E7" s="179" t="s">
        <v>115</v>
      </c>
      <c r="F7" s="7"/>
      <c r="G7" s="7" t="s">
        <v>1105</v>
      </c>
      <c r="H7" s="329" t="s">
        <v>2048</v>
      </c>
      <c r="I7" s="7" t="s">
        <v>2096</v>
      </c>
      <c r="J7" s="194">
        <v>18100</v>
      </c>
      <c r="K7" s="320">
        <v>44818</v>
      </c>
      <c r="L7" s="194" t="str">
        <f t="shared" ca="1" si="0"/>
        <v>0 Years 4 Months 16 Days</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
  <sheetViews>
    <sheetView showGridLines="0" workbookViewId="0">
      <selection activeCell="C7" sqref="C7"/>
    </sheetView>
  </sheetViews>
  <sheetFormatPr defaultColWidth="13.42578125" defaultRowHeight="15" x14ac:dyDescent="0.25"/>
  <cols>
    <col min="1" max="1" width="2.7109375" style="331" customWidth="1"/>
    <col min="2" max="2" width="10.85546875" style="335" customWidth="1"/>
    <col min="3" max="3" width="72.140625" style="350" customWidth="1"/>
    <col min="4" max="4" width="9.140625" style="335" customWidth="1"/>
    <col min="5" max="5" width="9.7109375" style="335" customWidth="1"/>
    <col min="6" max="6" width="11.28515625" style="335" customWidth="1"/>
    <col min="7" max="7" width="23.42578125" style="335" customWidth="1"/>
    <col min="8" max="8" width="13.42578125" style="351"/>
    <col min="9" max="10" width="0" style="335" hidden="1" customWidth="1"/>
    <col min="11" max="11" width="0" style="351" hidden="1" customWidth="1"/>
    <col min="12" max="12" width="12.42578125" style="331" customWidth="1"/>
    <col min="13" max="16384" width="13.42578125" style="331"/>
  </cols>
  <sheetData>
    <row r="2" spans="2:11" ht="28.5" x14ac:dyDescent="0.25">
      <c r="B2" s="337" t="s">
        <v>2053</v>
      </c>
      <c r="C2" s="337" t="s">
        <v>2054</v>
      </c>
      <c r="D2" s="337" t="s">
        <v>111</v>
      </c>
      <c r="E2" s="337" t="s">
        <v>118</v>
      </c>
      <c r="F2" s="337" t="s">
        <v>241</v>
      </c>
      <c r="G2" s="337" t="s">
        <v>317</v>
      </c>
      <c r="H2" s="337" t="s">
        <v>89</v>
      </c>
      <c r="I2" s="337" t="s">
        <v>231</v>
      </c>
      <c r="J2" s="337" t="s">
        <v>319</v>
      </c>
      <c r="K2" s="337" t="s">
        <v>943</v>
      </c>
    </row>
    <row r="3" spans="2:11" ht="78.75" x14ac:dyDescent="0.25">
      <c r="B3" s="338">
        <v>1</v>
      </c>
      <c r="C3" s="339" t="s">
        <v>2055</v>
      </c>
      <c r="D3" s="340">
        <v>1</v>
      </c>
      <c r="E3" s="341" t="s">
        <v>2056</v>
      </c>
      <c r="F3" s="342" t="s">
        <v>2057</v>
      </c>
      <c r="G3" s="343" t="s">
        <v>2058</v>
      </c>
      <c r="H3" s="352" t="s">
        <v>2059</v>
      </c>
      <c r="I3" s="344">
        <v>754</v>
      </c>
      <c r="J3" s="345">
        <v>43075</v>
      </c>
      <c r="K3" s="346">
        <f t="shared" ref="K3" si="0">21330.15*D3</f>
        <v>21330.15</v>
      </c>
    </row>
    <row r="4" spans="2:11" ht="63" x14ac:dyDescent="0.25">
      <c r="B4" s="90">
        <v>2</v>
      </c>
      <c r="C4" s="339" t="s">
        <v>2060</v>
      </c>
      <c r="D4" s="340">
        <v>1</v>
      </c>
      <c r="E4" s="341" t="s">
        <v>2056</v>
      </c>
      <c r="F4" s="342" t="s">
        <v>2057</v>
      </c>
      <c r="G4" s="90" t="s">
        <v>2061</v>
      </c>
      <c r="H4" s="236" t="s">
        <v>331</v>
      </c>
      <c r="I4" s="344">
        <v>754</v>
      </c>
      <c r="J4" s="345">
        <v>43075</v>
      </c>
      <c r="K4" s="236">
        <f>21330.15*D4</f>
        <v>21330.15</v>
      </c>
    </row>
    <row r="5" spans="2:11" ht="78.75" x14ac:dyDescent="0.25">
      <c r="B5" s="347">
        <v>5</v>
      </c>
      <c r="C5" s="339" t="s">
        <v>2062</v>
      </c>
      <c r="D5" s="340">
        <v>1</v>
      </c>
      <c r="E5" s="341" t="s">
        <v>2056</v>
      </c>
      <c r="F5" s="342" t="s">
        <v>2063</v>
      </c>
      <c r="G5" s="90" t="s">
        <v>2064</v>
      </c>
      <c r="H5" s="236" t="s">
        <v>2065</v>
      </c>
      <c r="I5" s="344">
        <v>754</v>
      </c>
      <c r="J5" s="345">
        <v>43075</v>
      </c>
      <c r="K5" s="236">
        <v>33235.35</v>
      </c>
    </row>
    <row r="6" spans="2:11" ht="78.75" x14ac:dyDescent="0.25">
      <c r="B6" s="90">
        <v>3</v>
      </c>
      <c r="C6" s="339" t="s">
        <v>2066</v>
      </c>
      <c r="D6" s="340">
        <v>1</v>
      </c>
      <c r="E6" s="341" t="s">
        <v>2056</v>
      </c>
      <c r="F6" s="342" t="s">
        <v>2067</v>
      </c>
      <c r="G6" s="90" t="s">
        <v>425</v>
      </c>
      <c r="H6" s="236" t="s">
        <v>2068</v>
      </c>
      <c r="I6" s="344">
        <v>754</v>
      </c>
      <c r="J6" s="345">
        <v>43075</v>
      </c>
      <c r="K6" s="236">
        <v>69447</v>
      </c>
    </row>
    <row r="7" spans="2:11" ht="78.75" x14ac:dyDescent="0.25">
      <c r="B7" s="90">
        <v>4</v>
      </c>
      <c r="C7" s="339" t="s">
        <v>2069</v>
      </c>
      <c r="D7" s="340">
        <v>1</v>
      </c>
      <c r="E7" s="348" t="s">
        <v>2056</v>
      </c>
      <c r="F7" s="343" t="s">
        <v>2070</v>
      </c>
      <c r="G7" s="343" t="s">
        <v>2071</v>
      </c>
      <c r="H7" s="236" t="s">
        <v>645</v>
      </c>
      <c r="I7" s="344">
        <v>540</v>
      </c>
      <c r="J7" s="349">
        <v>43833</v>
      </c>
      <c r="K7" s="236">
        <v>16400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286"/>
  <sheetViews>
    <sheetView topLeftCell="E1" workbookViewId="0">
      <selection activeCell="J4" sqref="A1:L286"/>
    </sheetView>
  </sheetViews>
  <sheetFormatPr defaultRowHeight="15" x14ac:dyDescent="0.25"/>
  <cols>
    <col min="1" max="1" width="9.140625" style="161"/>
    <col min="2" max="2" width="9.140625" bestFit="1" customWidth="1"/>
    <col min="3" max="3" width="8.28515625" bestFit="1" customWidth="1"/>
    <col min="4" max="4" width="33" bestFit="1" customWidth="1"/>
    <col min="5" max="5" width="33.5703125" bestFit="1" customWidth="1"/>
    <col min="6" max="6" width="27.140625" bestFit="1" customWidth="1"/>
    <col min="7" max="7" width="23.140625" bestFit="1" customWidth="1"/>
    <col min="8" max="8" width="18.140625" style="10" bestFit="1" customWidth="1"/>
    <col min="9" max="9" width="16" bestFit="1" customWidth="1"/>
    <col min="10" max="10" width="23.140625" bestFit="1" customWidth="1"/>
    <col min="11" max="11" width="10" style="2" bestFit="1" customWidth="1"/>
    <col min="12" max="12" width="36.42578125" bestFit="1" customWidth="1"/>
  </cols>
  <sheetData>
    <row r="1" spans="2:12" s="161" customFormat="1" x14ac:dyDescent="0.25">
      <c r="H1" s="10"/>
      <c r="K1" s="2"/>
    </row>
    <row r="2" spans="2:12" x14ac:dyDescent="0.25">
      <c r="B2" s="319" t="s">
        <v>70</v>
      </c>
      <c r="C2" s="319" t="s">
        <v>240</v>
      </c>
      <c r="D2" s="319" t="s">
        <v>241</v>
      </c>
      <c r="E2" s="319" t="s">
        <v>15</v>
      </c>
      <c r="F2" s="319" t="s">
        <v>305</v>
      </c>
      <c r="G2" s="319" t="s">
        <v>1953</v>
      </c>
      <c r="H2" s="321" t="s">
        <v>231</v>
      </c>
      <c r="I2" s="319" t="s">
        <v>856</v>
      </c>
      <c r="J2" s="319" t="s">
        <v>232</v>
      </c>
      <c r="K2" s="303" t="s">
        <v>233</v>
      </c>
      <c r="L2" s="319" t="s">
        <v>854</v>
      </c>
    </row>
    <row r="3" spans="2:12" hidden="1" x14ac:dyDescent="0.25">
      <c r="B3" s="7" t="s">
        <v>80</v>
      </c>
      <c r="C3" s="7" t="s">
        <v>125</v>
      </c>
      <c r="D3" s="7" t="s">
        <v>648</v>
      </c>
      <c r="E3" s="7" t="s">
        <v>649</v>
      </c>
      <c r="F3" s="7" t="s">
        <v>119</v>
      </c>
      <c r="G3" s="7" t="s">
        <v>1955</v>
      </c>
      <c r="H3" s="162">
        <v>140</v>
      </c>
      <c r="I3" s="320">
        <v>43228</v>
      </c>
      <c r="J3" s="320">
        <v>43228</v>
      </c>
      <c r="K3" s="7">
        <v>31250</v>
      </c>
      <c r="L3" s="7" t="s">
        <v>653</v>
      </c>
    </row>
    <row r="4" spans="2:12" x14ac:dyDescent="0.25">
      <c r="B4" s="7" t="s">
        <v>79</v>
      </c>
      <c r="C4" s="7" t="s">
        <v>5</v>
      </c>
      <c r="D4" s="7" t="s">
        <v>5</v>
      </c>
      <c r="E4" s="7" t="s">
        <v>105</v>
      </c>
      <c r="F4" s="7" t="s">
        <v>306</v>
      </c>
      <c r="G4" s="7" t="s">
        <v>2020</v>
      </c>
      <c r="H4" s="162" t="s">
        <v>307</v>
      </c>
      <c r="I4" s="7" t="s">
        <v>308</v>
      </c>
      <c r="J4" s="7" t="s">
        <v>308</v>
      </c>
      <c r="K4" s="7">
        <v>44940</v>
      </c>
      <c r="L4" s="7" t="s">
        <v>445</v>
      </c>
    </row>
    <row r="5" spans="2:12" x14ac:dyDescent="0.25">
      <c r="B5" s="7" t="s">
        <v>79</v>
      </c>
      <c r="C5" s="7" t="s">
        <v>5</v>
      </c>
      <c r="D5" s="7" t="s">
        <v>5</v>
      </c>
      <c r="E5" s="7" t="s">
        <v>105</v>
      </c>
      <c r="F5" s="7" t="s">
        <v>306</v>
      </c>
      <c r="G5" s="7" t="s">
        <v>2020</v>
      </c>
      <c r="H5" s="162" t="s">
        <v>307</v>
      </c>
      <c r="I5" s="7" t="s">
        <v>308</v>
      </c>
      <c r="J5" s="7" t="s">
        <v>308</v>
      </c>
      <c r="K5" s="7">
        <v>44940</v>
      </c>
      <c r="L5" s="7" t="s">
        <v>445</v>
      </c>
    </row>
    <row r="6" spans="2:12" x14ac:dyDescent="0.25">
      <c r="B6" s="7" t="s">
        <v>79</v>
      </c>
      <c r="C6" s="7" t="s">
        <v>5</v>
      </c>
      <c r="D6" s="7" t="s">
        <v>5</v>
      </c>
      <c r="E6" s="7" t="s">
        <v>105</v>
      </c>
      <c r="F6" s="7" t="s">
        <v>306</v>
      </c>
      <c r="G6" s="7" t="s">
        <v>2020</v>
      </c>
      <c r="H6" s="162" t="s">
        <v>307</v>
      </c>
      <c r="I6" s="7" t="s">
        <v>308</v>
      </c>
      <c r="J6" s="7" t="s">
        <v>308</v>
      </c>
      <c r="K6" s="7">
        <v>44940</v>
      </c>
      <c r="L6" s="7" t="s">
        <v>445</v>
      </c>
    </row>
    <row r="7" spans="2:12" x14ac:dyDescent="0.25">
      <c r="B7" s="7" t="s">
        <v>79</v>
      </c>
      <c r="C7" s="7" t="s">
        <v>5</v>
      </c>
      <c r="D7" s="7" t="s">
        <v>5</v>
      </c>
      <c r="E7" s="7" t="s">
        <v>105</v>
      </c>
      <c r="F7" s="7" t="s">
        <v>306</v>
      </c>
      <c r="G7" s="7" t="s">
        <v>2020</v>
      </c>
      <c r="H7" s="162" t="s">
        <v>307</v>
      </c>
      <c r="I7" s="7" t="s">
        <v>308</v>
      </c>
      <c r="J7" s="7" t="s">
        <v>308</v>
      </c>
      <c r="K7" s="7">
        <v>44940</v>
      </c>
      <c r="L7" s="7" t="s">
        <v>445</v>
      </c>
    </row>
    <row r="8" spans="2:12" x14ac:dyDescent="0.25">
      <c r="B8" s="7" t="s">
        <v>79</v>
      </c>
      <c r="C8" s="7" t="s">
        <v>5</v>
      </c>
      <c r="D8" s="7" t="s">
        <v>5</v>
      </c>
      <c r="E8" s="7" t="s">
        <v>105</v>
      </c>
      <c r="F8" s="7" t="s">
        <v>306</v>
      </c>
      <c r="G8" s="7" t="s">
        <v>2020</v>
      </c>
      <c r="H8" s="162" t="s">
        <v>307</v>
      </c>
      <c r="I8" s="7" t="s">
        <v>308</v>
      </c>
      <c r="J8" s="7" t="s">
        <v>308</v>
      </c>
      <c r="K8" s="7">
        <v>44940</v>
      </c>
      <c r="L8" s="7" t="s">
        <v>445</v>
      </c>
    </row>
    <row r="9" spans="2:12" x14ac:dyDescent="0.25">
      <c r="B9" s="7" t="s">
        <v>79</v>
      </c>
      <c r="C9" s="7" t="s">
        <v>5</v>
      </c>
      <c r="D9" s="7" t="s">
        <v>5</v>
      </c>
      <c r="E9" s="7" t="s">
        <v>105</v>
      </c>
      <c r="F9" s="7" t="s">
        <v>306</v>
      </c>
      <c r="G9" s="7" t="s">
        <v>2020</v>
      </c>
      <c r="H9" s="162" t="s">
        <v>307</v>
      </c>
      <c r="I9" s="7" t="s">
        <v>308</v>
      </c>
      <c r="J9" s="7" t="s">
        <v>308</v>
      </c>
      <c r="K9" s="7">
        <v>44940</v>
      </c>
      <c r="L9" s="7" t="s">
        <v>445</v>
      </c>
    </row>
    <row r="10" spans="2:12" x14ac:dyDescent="0.25">
      <c r="B10" s="7" t="s">
        <v>79</v>
      </c>
      <c r="C10" s="7" t="s">
        <v>5</v>
      </c>
      <c r="D10" s="7" t="s">
        <v>5</v>
      </c>
      <c r="E10" s="7" t="s">
        <v>105</v>
      </c>
      <c r="F10" s="7" t="s">
        <v>306</v>
      </c>
      <c r="G10" s="7" t="s">
        <v>2020</v>
      </c>
      <c r="H10" s="162" t="s">
        <v>307</v>
      </c>
      <c r="I10" s="7" t="s">
        <v>308</v>
      </c>
      <c r="J10" s="7" t="s">
        <v>308</v>
      </c>
      <c r="K10" s="7">
        <v>44940</v>
      </c>
      <c r="L10" s="7" t="s">
        <v>445</v>
      </c>
    </row>
    <row r="11" spans="2:12" x14ac:dyDescent="0.25">
      <c r="B11" s="7" t="s">
        <v>79</v>
      </c>
      <c r="C11" s="7" t="s">
        <v>5</v>
      </c>
      <c r="D11" s="7" t="s">
        <v>5</v>
      </c>
      <c r="E11" s="7" t="s">
        <v>105</v>
      </c>
      <c r="F11" s="7" t="s">
        <v>306</v>
      </c>
      <c r="G11" s="7" t="s">
        <v>2020</v>
      </c>
      <c r="H11" s="162" t="s">
        <v>307</v>
      </c>
      <c r="I11" s="7" t="s">
        <v>308</v>
      </c>
      <c r="J11" s="7" t="s">
        <v>308</v>
      </c>
      <c r="K11" s="7">
        <v>44940</v>
      </c>
      <c r="L11" s="7" t="s">
        <v>445</v>
      </c>
    </row>
    <row r="12" spans="2:12" x14ac:dyDescent="0.25">
      <c r="B12" s="7" t="s">
        <v>79</v>
      </c>
      <c r="C12" s="7" t="s">
        <v>5</v>
      </c>
      <c r="D12" s="7" t="s">
        <v>5</v>
      </c>
      <c r="E12" s="7" t="s">
        <v>105</v>
      </c>
      <c r="F12" s="7" t="s">
        <v>306</v>
      </c>
      <c r="G12" s="7" t="s">
        <v>2020</v>
      </c>
      <c r="H12" s="162" t="s">
        <v>307</v>
      </c>
      <c r="I12" s="7" t="s">
        <v>308</v>
      </c>
      <c r="J12" s="7" t="s">
        <v>308</v>
      </c>
      <c r="K12" s="7">
        <v>44940</v>
      </c>
      <c r="L12" s="7" t="s">
        <v>445</v>
      </c>
    </row>
    <row r="13" spans="2:12" x14ac:dyDescent="0.25">
      <c r="B13" s="7" t="s">
        <v>79</v>
      </c>
      <c r="C13" s="7" t="s">
        <v>5</v>
      </c>
      <c r="D13" s="7" t="s">
        <v>5</v>
      </c>
      <c r="E13" s="7" t="s">
        <v>105</v>
      </c>
      <c r="F13" s="7" t="s">
        <v>306</v>
      </c>
      <c r="G13" s="7" t="s">
        <v>2020</v>
      </c>
      <c r="H13" s="162" t="s">
        <v>307</v>
      </c>
      <c r="I13" s="7" t="s">
        <v>308</v>
      </c>
      <c r="J13" s="7" t="s">
        <v>308</v>
      </c>
      <c r="K13" s="7">
        <v>44940</v>
      </c>
      <c r="L13" s="7" t="s">
        <v>445</v>
      </c>
    </row>
    <row r="14" spans="2:12" x14ac:dyDescent="0.25">
      <c r="B14" s="7" t="s">
        <v>79</v>
      </c>
      <c r="C14" s="7" t="s">
        <v>5</v>
      </c>
      <c r="D14" s="7" t="s">
        <v>5</v>
      </c>
      <c r="E14" s="7" t="s">
        <v>105</v>
      </c>
      <c r="F14" s="7" t="s">
        <v>306</v>
      </c>
      <c r="G14" s="7" t="s">
        <v>2020</v>
      </c>
      <c r="H14" s="162" t="s">
        <v>307</v>
      </c>
      <c r="I14" s="7" t="s">
        <v>308</v>
      </c>
      <c r="J14" s="7" t="s">
        <v>308</v>
      </c>
      <c r="K14" s="7">
        <v>44940</v>
      </c>
      <c r="L14" s="7" t="s">
        <v>445</v>
      </c>
    </row>
    <row r="15" spans="2:12" x14ac:dyDescent="0.25">
      <c r="B15" s="7" t="s">
        <v>79</v>
      </c>
      <c r="C15" s="7" t="s">
        <v>5</v>
      </c>
      <c r="D15" s="7" t="s">
        <v>5</v>
      </c>
      <c r="E15" s="7" t="s">
        <v>105</v>
      </c>
      <c r="F15" s="7" t="s">
        <v>306</v>
      </c>
      <c r="G15" s="7" t="s">
        <v>2020</v>
      </c>
      <c r="H15" s="162" t="s">
        <v>307</v>
      </c>
      <c r="I15" s="7" t="s">
        <v>308</v>
      </c>
      <c r="J15" s="7" t="s">
        <v>308</v>
      </c>
      <c r="K15" s="7">
        <v>44940</v>
      </c>
      <c r="L15" s="7" t="s">
        <v>445</v>
      </c>
    </row>
    <row r="16" spans="2:12" x14ac:dyDescent="0.25">
      <c r="B16" s="7" t="s">
        <v>79</v>
      </c>
      <c r="C16" s="7" t="s">
        <v>5</v>
      </c>
      <c r="D16" s="7" t="s">
        <v>5</v>
      </c>
      <c r="E16" s="7" t="s">
        <v>105</v>
      </c>
      <c r="F16" s="7" t="s">
        <v>306</v>
      </c>
      <c r="G16" s="7" t="s">
        <v>2020</v>
      </c>
      <c r="H16" s="162" t="s">
        <v>307</v>
      </c>
      <c r="I16" s="7" t="s">
        <v>308</v>
      </c>
      <c r="J16" s="7" t="s">
        <v>308</v>
      </c>
      <c r="K16" s="7">
        <v>44940</v>
      </c>
      <c r="L16" s="7" t="s">
        <v>445</v>
      </c>
    </row>
    <row r="17" spans="2:12" x14ac:dyDescent="0.25">
      <c r="B17" s="7" t="s">
        <v>79</v>
      </c>
      <c r="C17" s="7" t="s">
        <v>5</v>
      </c>
      <c r="D17" s="7" t="s">
        <v>5</v>
      </c>
      <c r="E17" s="7" t="s">
        <v>105</v>
      </c>
      <c r="F17" s="7" t="s">
        <v>306</v>
      </c>
      <c r="G17" s="7" t="s">
        <v>2020</v>
      </c>
      <c r="H17" s="162" t="s">
        <v>307</v>
      </c>
      <c r="I17" s="7" t="s">
        <v>308</v>
      </c>
      <c r="J17" s="7" t="s">
        <v>308</v>
      </c>
      <c r="K17" s="7">
        <v>44940</v>
      </c>
      <c r="L17" s="7" t="s">
        <v>445</v>
      </c>
    </row>
    <row r="18" spans="2:12" x14ac:dyDescent="0.25">
      <c r="B18" s="7" t="s">
        <v>79</v>
      </c>
      <c r="C18" s="7" t="s">
        <v>5</v>
      </c>
      <c r="D18" s="7" t="s">
        <v>5</v>
      </c>
      <c r="E18" s="7" t="s">
        <v>105</v>
      </c>
      <c r="F18" s="7" t="s">
        <v>306</v>
      </c>
      <c r="G18" s="7" t="s">
        <v>2020</v>
      </c>
      <c r="H18" s="162" t="s">
        <v>307</v>
      </c>
      <c r="I18" s="7" t="s">
        <v>308</v>
      </c>
      <c r="J18" s="7" t="s">
        <v>308</v>
      </c>
      <c r="K18" s="7">
        <v>44940</v>
      </c>
      <c r="L18" s="7" t="s">
        <v>445</v>
      </c>
    </row>
    <row r="19" spans="2:12" x14ac:dyDescent="0.25">
      <c r="B19" s="7" t="s">
        <v>79</v>
      </c>
      <c r="C19" s="7" t="s">
        <v>5</v>
      </c>
      <c r="D19" s="7" t="s">
        <v>5</v>
      </c>
      <c r="E19" s="7" t="s">
        <v>105</v>
      </c>
      <c r="F19" s="7" t="s">
        <v>306</v>
      </c>
      <c r="G19" s="7" t="s">
        <v>2020</v>
      </c>
      <c r="H19" s="162" t="s">
        <v>307</v>
      </c>
      <c r="I19" s="7" t="s">
        <v>308</v>
      </c>
      <c r="J19" s="7" t="s">
        <v>308</v>
      </c>
      <c r="K19" s="7">
        <v>44940</v>
      </c>
      <c r="L19" s="7" t="s">
        <v>445</v>
      </c>
    </row>
    <row r="20" spans="2:12" x14ac:dyDescent="0.25">
      <c r="B20" s="7" t="s">
        <v>79</v>
      </c>
      <c r="C20" s="7" t="s">
        <v>5</v>
      </c>
      <c r="D20" s="7" t="s">
        <v>5</v>
      </c>
      <c r="E20" s="7" t="s">
        <v>105</v>
      </c>
      <c r="F20" s="7" t="s">
        <v>306</v>
      </c>
      <c r="G20" s="7" t="s">
        <v>2020</v>
      </c>
      <c r="H20" s="162" t="s">
        <v>307</v>
      </c>
      <c r="I20" s="7" t="s">
        <v>308</v>
      </c>
      <c r="J20" s="7" t="s">
        <v>308</v>
      </c>
      <c r="K20" s="7">
        <v>44940</v>
      </c>
      <c r="L20" s="7" t="s">
        <v>445</v>
      </c>
    </row>
    <row r="21" spans="2:12" x14ac:dyDescent="0.25">
      <c r="B21" s="7" t="s">
        <v>79</v>
      </c>
      <c r="C21" s="7" t="s">
        <v>5</v>
      </c>
      <c r="D21" s="7" t="s">
        <v>5</v>
      </c>
      <c r="E21" s="7" t="s">
        <v>105</v>
      </c>
      <c r="F21" s="7" t="s">
        <v>306</v>
      </c>
      <c r="G21" s="7" t="s">
        <v>2020</v>
      </c>
      <c r="H21" s="162" t="s">
        <v>307</v>
      </c>
      <c r="I21" s="7" t="s">
        <v>308</v>
      </c>
      <c r="J21" s="7" t="s">
        <v>308</v>
      </c>
      <c r="K21" s="7">
        <v>44940</v>
      </c>
      <c r="L21" s="7" t="s">
        <v>445</v>
      </c>
    </row>
    <row r="22" spans="2:12" x14ac:dyDescent="0.25">
      <c r="B22" s="7" t="s">
        <v>79</v>
      </c>
      <c r="C22" s="7" t="s">
        <v>5</v>
      </c>
      <c r="D22" s="7" t="s">
        <v>5</v>
      </c>
      <c r="E22" s="7" t="s">
        <v>105</v>
      </c>
      <c r="F22" s="7" t="s">
        <v>306</v>
      </c>
      <c r="G22" s="7" t="s">
        <v>2020</v>
      </c>
      <c r="H22" s="162" t="s">
        <v>307</v>
      </c>
      <c r="I22" s="7" t="s">
        <v>308</v>
      </c>
      <c r="J22" s="7" t="s">
        <v>308</v>
      </c>
      <c r="K22" s="7">
        <v>44940</v>
      </c>
      <c r="L22" s="7" t="s">
        <v>445</v>
      </c>
    </row>
    <row r="23" spans="2:12" x14ac:dyDescent="0.25">
      <c r="B23" s="7" t="s">
        <v>82</v>
      </c>
      <c r="C23" s="7" t="s">
        <v>5</v>
      </c>
      <c r="D23" s="7" t="s">
        <v>5</v>
      </c>
      <c r="E23" s="7" t="s">
        <v>105</v>
      </c>
      <c r="F23" s="7" t="s">
        <v>306</v>
      </c>
      <c r="G23" s="7" t="s">
        <v>2020</v>
      </c>
      <c r="H23" s="162" t="s">
        <v>307</v>
      </c>
      <c r="I23" s="7" t="s">
        <v>308</v>
      </c>
      <c r="J23" s="7" t="s">
        <v>308</v>
      </c>
      <c r="K23" s="7">
        <v>44940</v>
      </c>
      <c r="L23" s="7" t="s">
        <v>445</v>
      </c>
    </row>
    <row r="24" spans="2:12" x14ac:dyDescent="0.25">
      <c r="B24" s="7" t="s">
        <v>82</v>
      </c>
      <c r="C24" s="7" t="s">
        <v>5</v>
      </c>
      <c r="D24" s="7" t="s">
        <v>5</v>
      </c>
      <c r="E24" s="7" t="s">
        <v>105</v>
      </c>
      <c r="F24" s="7" t="s">
        <v>306</v>
      </c>
      <c r="G24" s="7" t="s">
        <v>2020</v>
      </c>
      <c r="H24" s="162" t="s">
        <v>307</v>
      </c>
      <c r="I24" s="7" t="s">
        <v>308</v>
      </c>
      <c r="J24" s="7" t="s">
        <v>308</v>
      </c>
      <c r="K24" s="7">
        <v>44940</v>
      </c>
      <c r="L24" s="7" t="s">
        <v>445</v>
      </c>
    </row>
    <row r="25" spans="2:12" x14ac:dyDescent="0.25">
      <c r="B25" s="7" t="s">
        <v>82</v>
      </c>
      <c r="C25" s="7" t="s">
        <v>5</v>
      </c>
      <c r="D25" s="7" t="s">
        <v>5</v>
      </c>
      <c r="E25" s="7" t="s">
        <v>105</v>
      </c>
      <c r="F25" s="7" t="s">
        <v>306</v>
      </c>
      <c r="G25" s="7" t="s">
        <v>2020</v>
      </c>
      <c r="H25" s="162" t="s">
        <v>307</v>
      </c>
      <c r="I25" s="7" t="s">
        <v>308</v>
      </c>
      <c r="J25" s="7" t="s">
        <v>308</v>
      </c>
      <c r="K25" s="7">
        <v>44940</v>
      </c>
      <c r="L25" s="7" t="s">
        <v>445</v>
      </c>
    </row>
    <row r="26" spans="2:12" x14ac:dyDescent="0.25">
      <c r="B26" s="7" t="s">
        <v>82</v>
      </c>
      <c r="C26" s="7" t="s">
        <v>5</v>
      </c>
      <c r="D26" s="7" t="s">
        <v>5</v>
      </c>
      <c r="E26" s="7" t="s">
        <v>105</v>
      </c>
      <c r="F26" s="7" t="s">
        <v>306</v>
      </c>
      <c r="G26" s="7" t="s">
        <v>2020</v>
      </c>
      <c r="H26" s="162" t="s">
        <v>307</v>
      </c>
      <c r="I26" s="7" t="s">
        <v>308</v>
      </c>
      <c r="J26" s="7" t="s">
        <v>308</v>
      </c>
      <c r="K26" s="7">
        <v>44940</v>
      </c>
      <c r="L26" s="7" t="s">
        <v>445</v>
      </c>
    </row>
    <row r="27" spans="2:12" x14ac:dyDescent="0.25">
      <c r="B27" s="7" t="s">
        <v>78</v>
      </c>
      <c r="C27" s="7" t="s">
        <v>5</v>
      </c>
      <c r="D27" s="7" t="s">
        <v>5</v>
      </c>
      <c r="E27" s="7" t="s">
        <v>105</v>
      </c>
      <c r="F27" s="7" t="s">
        <v>306</v>
      </c>
      <c r="G27" s="7" t="s">
        <v>2020</v>
      </c>
      <c r="H27" s="162" t="s">
        <v>307</v>
      </c>
      <c r="I27" s="7" t="s">
        <v>308</v>
      </c>
      <c r="J27" s="7" t="s">
        <v>308</v>
      </c>
      <c r="K27" s="7">
        <v>44940</v>
      </c>
      <c r="L27" s="7" t="s">
        <v>445</v>
      </c>
    </row>
    <row r="28" spans="2:12" x14ac:dyDescent="0.25">
      <c r="B28" s="7" t="s">
        <v>78</v>
      </c>
      <c r="C28" s="7" t="s">
        <v>5</v>
      </c>
      <c r="D28" s="7" t="s">
        <v>5</v>
      </c>
      <c r="E28" s="7" t="s">
        <v>105</v>
      </c>
      <c r="F28" s="7" t="s">
        <v>306</v>
      </c>
      <c r="G28" s="7" t="s">
        <v>2020</v>
      </c>
      <c r="H28" s="162" t="s">
        <v>307</v>
      </c>
      <c r="I28" s="7" t="s">
        <v>308</v>
      </c>
      <c r="J28" s="7" t="s">
        <v>308</v>
      </c>
      <c r="K28" s="7">
        <v>44940</v>
      </c>
      <c r="L28" s="7" t="s">
        <v>445</v>
      </c>
    </row>
    <row r="29" spans="2:12" x14ac:dyDescent="0.25">
      <c r="B29" s="7" t="s">
        <v>1598</v>
      </c>
      <c r="C29" s="7" t="s">
        <v>5</v>
      </c>
      <c r="D29" s="7" t="s">
        <v>5</v>
      </c>
      <c r="E29" s="7" t="s">
        <v>105</v>
      </c>
      <c r="F29" s="7" t="s">
        <v>306</v>
      </c>
      <c r="G29" s="7" t="s">
        <v>2020</v>
      </c>
      <c r="H29" s="162" t="s">
        <v>307</v>
      </c>
      <c r="I29" s="7" t="s">
        <v>308</v>
      </c>
      <c r="J29" s="7" t="s">
        <v>308</v>
      </c>
      <c r="K29" s="7">
        <v>44940</v>
      </c>
      <c r="L29" s="7" t="s">
        <v>445</v>
      </c>
    </row>
    <row r="30" spans="2:12" x14ac:dyDescent="0.25">
      <c r="B30" s="7" t="s">
        <v>78</v>
      </c>
      <c r="C30" s="7" t="s">
        <v>125</v>
      </c>
      <c r="D30" s="7" t="s">
        <v>116</v>
      </c>
      <c r="E30" s="7" t="s">
        <v>117</v>
      </c>
      <c r="F30" s="7" t="s">
        <v>309</v>
      </c>
      <c r="G30" s="7" t="s">
        <v>2020</v>
      </c>
      <c r="H30" s="162" t="s">
        <v>310</v>
      </c>
      <c r="I30" s="7" t="s">
        <v>311</v>
      </c>
      <c r="J30" s="7" t="s">
        <v>311</v>
      </c>
      <c r="K30" s="7">
        <v>48382.2</v>
      </c>
      <c r="L30" s="7" t="s">
        <v>444</v>
      </c>
    </row>
    <row r="31" spans="2:12" x14ac:dyDescent="0.25">
      <c r="B31" s="7" t="s">
        <v>78</v>
      </c>
      <c r="C31" s="7" t="s">
        <v>125</v>
      </c>
      <c r="D31" s="7" t="s">
        <v>116</v>
      </c>
      <c r="E31" s="7" t="s">
        <v>117</v>
      </c>
      <c r="F31" s="7" t="s">
        <v>309</v>
      </c>
      <c r="G31" s="7" t="s">
        <v>2020</v>
      </c>
      <c r="H31" s="162" t="s">
        <v>310</v>
      </c>
      <c r="I31" s="7" t="s">
        <v>311</v>
      </c>
      <c r="J31" s="7" t="s">
        <v>311</v>
      </c>
      <c r="K31" s="7">
        <v>48382.2</v>
      </c>
      <c r="L31" s="7" t="s">
        <v>444</v>
      </c>
    </row>
    <row r="32" spans="2:12" x14ac:dyDescent="0.25">
      <c r="B32" s="7" t="s">
        <v>78</v>
      </c>
      <c r="C32" s="7" t="s">
        <v>125</v>
      </c>
      <c r="D32" s="7" t="s">
        <v>116</v>
      </c>
      <c r="E32" s="7" t="s">
        <v>117</v>
      </c>
      <c r="F32" s="7" t="s">
        <v>309</v>
      </c>
      <c r="G32" s="7" t="s">
        <v>2020</v>
      </c>
      <c r="H32" s="162" t="s">
        <v>310</v>
      </c>
      <c r="I32" s="7" t="s">
        <v>311</v>
      </c>
      <c r="J32" s="7" t="s">
        <v>311</v>
      </c>
      <c r="K32" s="7">
        <v>48382.2</v>
      </c>
      <c r="L32" s="7" t="s">
        <v>444</v>
      </c>
    </row>
    <row r="33" spans="2:12" x14ac:dyDescent="0.25">
      <c r="B33" s="7" t="s">
        <v>78</v>
      </c>
      <c r="C33" s="7" t="s">
        <v>125</v>
      </c>
      <c r="D33" s="7" t="s">
        <v>116</v>
      </c>
      <c r="E33" s="7" t="s">
        <v>117</v>
      </c>
      <c r="F33" s="7" t="s">
        <v>309</v>
      </c>
      <c r="G33" s="7" t="s">
        <v>2020</v>
      </c>
      <c r="H33" s="162" t="s">
        <v>310</v>
      </c>
      <c r="I33" s="7" t="s">
        <v>311</v>
      </c>
      <c r="J33" s="7" t="s">
        <v>311</v>
      </c>
      <c r="K33" s="7">
        <v>48382.2</v>
      </c>
      <c r="L33" s="7" t="s">
        <v>444</v>
      </c>
    </row>
    <row r="34" spans="2:12" x14ac:dyDescent="0.25">
      <c r="B34" s="7" t="s">
        <v>78</v>
      </c>
      <c r="C34" s="7" t="s">
        <v>125</v>
      </c>
      <c r="D34" s="7" t="s">
        <v>116</v>
      </c>
      <c r="E34" s="7" t="s">
        <v>117</v>
      </c>
      <c r="F34" s="7" t="s">
        <v>309</v>
      </c>
      <c r="G34" s="7" t="s">
        <v>2020</v>
      </c>
      <c r="H34" s="162" t="s">
        <v>310</v>
      </c>
      <c r="I34" s="7" t="s">
        <v>311</v>
      </c>
      <c r="J34" s="7" t="s">
        <v>311</v>
      </c>
      <c r="K34" s="7">
        <v>48382.2</v>
      </c>
      <c r="L34" s="7" t="s">
        <v>444</v>
      </c>
    </row>
    <row r="35" spans="2:12" x14ac:dyDescent="0.25">
      <c r="B35" s="7" t="s">
        <v>78</v>
      </c>
      <c r="C35" s="7" t="s">
        <v>125</v>
      </c>
      <c r="D35" s="7" t="s">
        <v>116</v>
      </c>
      <c r="E35" s="7" t="s">
        <v>117</v>
      </c>
      <c r="F35" s="7" t="s">
        <v>309</v>
      </c>
      <c r="G35" s="7" t="s">
        <v>2020</v>
      </c>
      <c r="H35" s="162" t="s">
        <v>310</v>
      </c>
      <c r="I35" s="7" t="s">
        <v>311</v>
      </c>
      <c r="J35" s="7" t="s">
        <v>311</v>
      </c>
      <c r="K35" s="7">
        <v>48382.2</v>
      </c>
      <c r="L35" s="7" t="s">
        <v>444</v>
      </c>
    </row>
    <row r="36" spans="2:12" x14ac:dyDescent="0.25">
      <c r="B36" s="7" t="s">
        <v>78</v>
      </c>
      <c r="C36" s="7" t="s">
        <v>125</v>
      </c>
      <c r="D36" s="7" t="s">
        <v>116</v>
      </c>
      <c r="E36" s="7" t="s">
        <v>117</v>
      </c>
      <c r="F36" s="7" t="s">
        <v>309</v>
      </c>
      <c r="G36" s="7" t="s">
        <v>2020</v>
      </c>
      <c r="H36" s="162" t="s">
        <v>310</v>
      </c>
      <c r="I36" s="7" t="s">
        <v>311</v>
      </c>
      <c r="J36" s="7" t="s">
        <v>311</v>
      </c>
      <c r="K36" s="7">
        <v>48382.2</v>
      </c>
      <c r="L36" s="7" t="s">
        <v>444</v>
      </c>
    </row>
    <row r="37" spans="2:12" x14ac:dyDescent="0.25">
      <c r="B37" s="7" t="s">
        <v>78</v>
      </c>
      <c r="C37" s="7" t="s">
        <v>125</v>
      </c>
      <c r="D37" s="7" t="s">
        <v>116</v>
      </c>
      <c r="E37" s="7" t="s">
        <v>117</v>
      </c>
      <c r="F37" s="7" t="s">
        <v>309</v>
      </c>
      <c r="G37" s="7" t="s">
        <v>2020</v>
      </c>
      <c r="H37" s="162" t="s">
        <v>310</v>
      </c>
      <c r="I37" s="7" t="s">
        <v>311</v>
      </c>
      <c r="J37" s="7" t="s">
        <v>311</v>
      </c>
      <c r="K37" s="7">
        <v>48382.2</v>
      </c>
      <c r="L37" s="7" t="s">
        <v>444</v>
      </c>
    </row>
    <row r="38" spans="2:12" x14ac:dyDescent="0.25">
      <c r="B38" s="7" t="s">
        <v>78</v>
      </c>
      <c r="C38" s="7" t="s">
        <v>125</v>
      </c>
      <c r="D38" s="7" t="s">
        <v>116</v>
      </c>
      <c r="E38" s="7" t="s">
        <v>117</v>
      </c>
      <c r="F38" s="7" t="s">
        <v>309</v>
      </c>
      <c r="G38" s="7" t="s">
        <v>2020</v>
      </c>
      <c r="H38" s="162" t="s">
        <v>310</v>
      </c>
      <c r="I38" s="7" t="s">
        <v>311</v>
      </c>
      <c r="J38" s="7" t="s">
        <v>311</v>
      </c>
      <c r="K38" s="7">
        <v>48382.2</v>
      </c>
      <c r="L38" s="7" t="s">
        <v>444</v>
      </c>
    </row>
    <row r="39" spans="2:12" x14ac:dyDescent="0.25">
      <c r="B39" s="7" t="s">
        <v>78</v>
      </c>
      <c r="C39" s="7" t="s">
        <v>125</v>
      </c>
      <c r="D39" s="7" t="s">
        <v>116</v>
      </c>
      <c r="E39" s="7" t="s">
        <v>117</v>
      </c>
      <c r="F39" s="7" t="s">
        <v>309</v>
      </c>
      <c r="G39" s="7" t="s">
        <v>2020</v>
      </c>
      <c r="H39" s="162" t="s">
        <v>310</v>
      </c>
      <c r="I39" s="7" t="s">
        <v>311</v>
      </c>
      <c r="J39" s="7" t="s">
        <v>311</v>
      </c>
      <c r="K39" s="7">
        <v>48382.2</v>
      </c>
      <c r="L39" s="7" t="s">
        <v>444</v>
      </c>
    </row>
    <row r="40" spans="2:12" x14ac:dyDescent="0.25">
      <c r="B40" s="7" t="s">
        <v>78</v>
      </c>
      <c r="C40" s="7" t="s">
        <v>125</v>
      </c>
      <c r="D40" s="7" t="s">
        <v>116</v>
      </c>
      <c r="E40" s="7" t="s">
        <v>117</v>
      </c>
      <c r="F40" s="7" t="s">
        <v>309</v>
      </c>
      <c r="G40" s="7" t="s">
        <v>2020</v>
      </c>
      <c r="H40" s="162" t="s">
        <v>310</v>
      </c>
      <c r="I40" s="7" t="s">
        <v>311</v>
      </c>
      <c r="J40" s="7" t="s">
        <v>311</v>
      </c>
      <c r="K40" s="7">
        <v>48382.2</v>
      </c>
      <c r="L40" s="7" t="s">
        <v>444</v>
      </c>
    </row>
    <row r="41" spans="2:12" x14ac:dyDescent="0.25">
      <c r="B41" s="7" t="s">
        <v>78</v>
      </c>
      <c r="C41" s="7" t="s">
        <v>125</v>
      </c>
      <c r="D41" s="7" t="s">
        <v>116</v>
      </c>
      <c r="E41" s="7" t="s">
        <v>117</v>
      </c>
      <c r="F41" s="7" t="s">
        <v>309</v>
      </c>
      <c r="G41" s="7" t="s">
        <v>2020</v>
      </c>
      <c r="H41" s="162" t="s">
        <v>310</v>
      </c>
      <c r="I41" s="7" t="s">
        <v>311</v>
      </c>
      <c r="J41" s="7" t="s">
        <v>311</v>
      </c>
      <c r="K41" s="7">
        <v>48382.2</v>
      </c>
      <c r="L41" s="7" t="s">
        <v>444</v>
      </c>
    </row>
    <row r="42" spans="2:12" x14ac:dyDescent="0.25">
      <c r="B42" s="7" t="s">
        <v>78</v>
      </c>
      <c r="C42" s="7" t="s">
        <v>2031</v>
      </c>
      <c r="D42" s="7" t="s">
        <v>20</v>
      </c>
      <c r="E42" s="7" t="s">
        <v>8</v>
      </c>
      <c r="F42" s="7" t="s">
        <v>86</v>
      </c>
      <c r="G42" s="7" t="s">
        <v>2020</v>
      </c>
      <c r="H42" s="162" t="s">
        <v>86</v>
      </c>
      <c r="I42" s="7" t="s">
        <v>86</v>
      </c>
      <c r="J42" s="7" t="s">
        <v>86</v>
      </c>
      <c r="K42" s="7" t="s">
        <v>86</v>
      </c>
      <c r="L42" s="7" t="s">
        <v>445</v>
      </c>
    </row>
    <row r="43" spans="2:12" hidden="1" x14ac:dyDescent="0.25">
      <c r="B43" s="7" t="s">
        <v>78</v>
      </c>
      <c r="C43" s="7" t="s">
        <v>125</v>
      </c>
      <c r="D43" s="7" t="s">
        <v>648</v>
      </c>
      <c r="E43" s="7" t="s">
        <v>649</v>
      </c>
      <c r="F43" s="7" t="s">
        <v>119</v>
      </c>
      <c r="G43" s="7" t="s">
        <v>1955</v>
      </c>
      <c r="H43" s="162">
        <v>140</v>
      </c>
      <c r="I43" s="7">
        <v>43228</v>
      </c>
      <c r="J43" s="7">
        <v>43228</v>
      </c>
      <c r="K43" s="7">
        <v>31250</v>
      </c>
      <c r="L43" s="7" t="s">
        <v>653</v>
      </c>
    </row>
    <row r="44" spans="2:12" hidden="1" x14ac:dyDescent="0.25">
      <c r="B44" s="7" t="s">
        <v>78</v>
      </c>
      <c r="C44" s="7" t="s">
        <v>125</v>
      </c>
      <c r="D44" s="7" t="s">
        <v>648</v>
      </c>
      <c r="E44" s="7" t="s">
        <v>649</v>
      </c>
      <c r="F44" s="7" t="s">
        <v>119</v>
      </c>
      <c r="G44" s="7" t="s">
        <v>1955</v>
      </c>
      <c r="H44" s="162">
        <v>140</v>
      </c>
      <c r="I44" s="7">
        <v>43228</v>
      </c>
      <c r="J44" s="7">
        <v>43228</v>
      </c>
      <c r="K44" s="7">
        <v>31250</v>
      </c>
      <c r="L44" s="7" t="s">
        <v>653</v>
      </c>
    </row>
    <row r="45" spans="2:12" hidden="1" x14ac:dyDescent="0.25">
      <c r="B45" s="7" t="s">
        <v>78</v>
      </c>
      <c r="C45" s="7" t="s">
        <v>125</v>
      </c>
      <c r="D45" s="7" t="s">
        <v>648</v>
      </c>
      <c r="E45" s="7" t="s">
        <v>649</v>
      </c>
      <c r="F45" s="7" t="s">
        <v>119</v>
      </c>
      <c r="G45" s="7" t="s">
        <v>1955</v>
      </c>
      <c r="H45" s="162">
        <v>140</v>
      </c>
      <c r="I45" s="7">
        <v>43228</v>
      </c>
      <c r="J45" s="7">
        <v>43228</v>
      </c>
      <c r="K45" s="7">
        <v>31250</v>
      </c>
      <c r="L45" s="7" t="s">
        <v>653</v>
      </c>
    </row>
    <row r="46" spans="2:12" hidden="1" x14ac:dyDescent="0.25">
      <c r="B46" s="7" t="s">
        <v>78</v>
      </c>
      <c r="C46" s="7" t="s">
        <v>125</v>
      </c>
      <c r="D46" s="7" t="s">
        <v>648</v>
      </c>
      <c r="E46" s="7" t="s">
        <v>649</v>
      </c>
      <c r="F46" s="7" t="s">
        <v>119</v>
      </c>
      <c r="G46" s="7" t="s">
        <v>1955</v>
      </c>
      <c r="H46" s="162">
        <v>140</v>
      </c>
      <c r="I46" s="7">
        <v>43228</v>
      </c>
      <c r="J46" s="7">
        <v>43228</v>
      </c>
      <c r="K46" s="7">
        <v>31250</v>
      </c>
      <c r="L46" s="7" t="s">
        <v>653</v>
      </c>
    </row>
    <row r="47" spans="2:12" hidden="1" x14ac:dyDescent="0.25">
      <c r="B47" s="7" t="s">
        <v>78</v>
      </c>
      <c r="C47" s="7" t="s">
        <v>125</v>
      </c>
      <c r="D47" s="7" t="s">
        <v>648</v>
      </c>
      <c r="E47" s="7" t="s">
        <v>649</v>
      </c>
      <c r="F47" s="7" t="s">
        <v>119</v>
      </c>
      <c r="G47" s="7" t="s">
        <v>1955</v>
      </c>
      <c r="H47" s="162">
        <v>140</v>
      </c>
      <c r="I47" s="7">
        <v>43228</v>
      </c>
      <c r="J47" s="7">
        <v>43228</v>
      </c>
      <c r="K47" s="7">
        <v>31250</v>
      </c>
      <c r="L47" s="7" t="s">
        <v>653</v>
      </c>
    </row>
    <row r="48" spans="2:12" hidden="1" x14ac:dyDescent="0.25">
      <c r="B48" s="7" t="s">
        <v>78</v>
      </c>
      <c r="C48" s="7" t="s">
        <v>125</v>
      </c>
      <c r="D48" s="7" t="s">
        <v>648</v>
      </c>
      <c r="E48" s="7" t="s">
        <v>649</v>
      </c>
      <c r="F48" s="7" t="s">
        <v>119</v>
      </c>
      <c r="G48" s="7" t="s">
        <v>1955</v>
      </c>
      <c r="H48" s="162">
        <v>140</v>
      </c>
      <c r="I48" s="7">
        <v>43228</v>
      </c>
      <c r="J48" s="7">
        <v>43228</v>
      </c>
      <c r="K48" s="7">
        <v>31250</v>
      </c>
      <c r="L48" s="7" t="s">
        <v>653</v>
      </c>
    </row>
    <row r="49" spans="2:12" hidden="1" x14ac:dyDescent="0.25">
      <c r="B49" s="7" t="s">
        <v>78</v>
      </c>
      <c r="C49" s="7" t="s">
        <v>125</v>
      </c>
      <c r="D49" s="7" t="s">
        <v>648</v>
      </c>
      <c r="E49" s="7" t="s">
        <v>649</v>
      </c>
      <c r="F49" s="7" t="s">
        <v>119</v>
      </c>
      <c r="G49" s="7" t="s">
        <v>1955</v>
      </c>
      <c r="H49" s="162">
        <v>140</v>
      </c>
      <c r="I49" s="7">
        <v>43228</v>
      </c>
      <c r="J49" s="7">
        <v>43228</v>
      </c>
      <c r="K49" s="7">
        <v>31250</v>
      </c>
      <c r="L49" s="7" t="s">
        <v>653</v>
      </c>
    </row>
    <row r="50" spans="2:12" hidden="1" x14ac:dyDescent="0.25">
      <c r="B50" s="7" t="s">
        <v>78</v>
      </c>
      <c r="C50" s="7" t="s">
        <v>125</v>
      </c>
      <c r="D50" s="7" t="s">
        <v>648</v>
      </c>
      <c r="E50" s="7" t="s">
        <v>649</v>
      </c>
      <c r="F50" s="7" t="s">
        <v>119</v>
      </c>
      <c r="G50" s="7" t="s">
        <v>1955</v>
      </c>
      <c r="H50" s="162">
        <v>140</v>
      </c>
      <c r="I50" s="7">
        <v>43228</v>
      </c>
      <c r="J50" s="7">
        <v>43228</v>
      </c>
      <c r="K50" s="7">
        <v>31250</v>
      </c>
      <c r="L50" s="7" t="s">
        <v>653</v>
      </c>
    </row>
    <row r="51" spans="2:12" hidden="1" x14ac:dyDescent="0.25">
      <c r="B51" s="7" t="s">
        <v>78</v>
      </c>
      <c r="C51" s="7" t="s">
        <v>125</v>
      </c>
      <c r="D51" s="7" t="s">
        <v>648</v>
      </c>
      <c r="E51" s="7" t="s">
        <v>649</v>
      </c>
      <c r="F51" s="7" t="s">
        <v>119</v>
      </c>
      <c r="G51" s="7" t="s">
        <v>1955</v>
      </c>
      <c r="H51" s="162">
        <v>140</v>
      </c>
      <c r="I51" s="7">
        <v>43228</v>
      </c>
      <c r="J51" s="7">
        <v>43228</v>
      </c>
      <c r="K51" s="7">
        <v>31250</v>
      </c>
      <c r="L51" s="7" t="s">
        <v>653</v>
      </c>
    </row>
    <row r="52" spans="2:12" hidden="1" x14ac:dyDescent="0.25">
      <c r="B52" s="7" t="s">
        <v>78</v>
      </c>
      <c r="C52" s="7" t="s">
        <v>125</v>
      </c>
      <c r="D52" s="7" t="s">
        <v>648</v>
      </c>
      <c r="E52" s="7" t="s">
        <v>649</v>
      </c>
      <c r="F52" s="7" t="s">
        <v>119</v>
      </c>
      <c r="G52" s="7" t="s">
        <v>1955</v>
      </c>
      <c r="H52" s="162">
        <v>140</v>
      </c>
      <c r="I52" s="7">
        <v>43228</v>
      </c>
      <c r="J52" s="7">
        <v>43228</v>
      </c>
      <c r="K52" s="7">
        <v>31250</v>
      </c>
      <c r="L52" s="7" t="s">
        <v>653</v>
      </c>
    </row>
    <row r="53" spans="2:12" hidden="1" x14ac:dyDescent="0.25">
      <c r="B53" s="7" t="s">
        <v>78</v>
      </c>
      <c r="C53" s="7" t="s">
        <v>125</v>
      </c>
      <c r="D53" s="7" t="s">
        <v>648</v>
      </c>
      <c r="E53" s="7" t="s">
        <v>649</v>
      </c>
      <c r="F53" s="7" t="s">
        <v>119</v>
      </c>
      <c r="G53" s="7" t="s">
        <v>1955</v>
      </c>
      <c r="H53" s="162">
        <v>140</v>
      </c>
      <c r="I53" s="7">
        <v>43228</v>
      </c>
      <c r="J53" s="7">
        <v>43228</v>
      </c>
      <c r="K53" s="7">
        <v>31250</v>
      </c>
      <c r="L53" s="7" t="s">
        <v>653</v>
      </c>
    </row>
    <row r="54" spans="2:12" hidden="1" x14ac:dyDescent="0.25">
      <c r="B54" s="7" t="s">
        <v>78</v>
      </c>
      <c r="C54" s="7" t="s">
        <v>125</v>
      </c>
      <c r="D54" s="7" t="s">
        <v>648</v>
      </c>
      <c r="E54" s="7" t="s">
        <v>649</v>
      </c>
      <c r="F54" s="7" t="s">
        <v>119</v>
      </c>
      <c r="G54" s="7" t="s">
        <v>1955</v>
      </c>
      <c r="H54" s="162">
        <v>140</v>
      </c>
      <c r="I54" s="7">
        <v>43228</v>
      </c>
      <c r="J54" s="7">
        <v>43228</v>
      </c>
      <c r="K54" s="7">
        <v>31250</v>
      </c>
      <c r="L54" s="7" t="s">
        <v>653</v>
      </c>
    </row>
    <row r="55" spans="2:12" hidden="1" x14ac:dyDescent="0.25">
      <c r="B55" s="7" t="s">
        <v>78</v>
      </c>
      <c r="C55" s="7" t="s">
        <v>125</v>
      </c>
      <c r="D55" s="7" t="s">
        <v>648</v>
      </c>
      <c r="E55" s="7" t="s">
        <v>649</v>
      </c>
      <c r="F55" s="7" t="s">
        <v>119</v>
      </c>
      <c r="G55" s="7" t="s">
        <v>1955</v>
      </c>
      <c r="H55" s="162">
        <v>140</v>
      </c>
      <c r="I55" s="7">
        <v>43228</v>
      </c>
      <c r="J55" s="7">
        <v>43228</v>
      </c>
      <c r="K55" s="7">
        <v>31250</v>
      </c>
      <c r="L55" s="7" t="s">
        <v>653</v>
      </c>
    </row>
    <row r="56" spans="2:12" hidden="1" x14ac:dyDescent="0.25">
      <c r="B56" s="7" t="s">
        <v>78</v>
      </c>
      <c r="C56" s="7" t="s">
        <v>125</v>
      </c>
      <c r="D56" s="7" t="s">
        <v>648</v>
      </c>
      <c r="E56" s="7" t="s">
        <v>649</v>
      </c>
      <c r="F56" s="7" t="s">
        <v>119</v>
      </c>
      <c r="G56" s="7" t="s">
        <v>1955</v>
      </c>
      <c r="H56" s="162">
        <v>140</v>
      </c>
      <c r="I56" s="7">
        <v>43228</v>
      </c>
      <c r="J56" s="7">
        <v>43228</v>
      </c>
      <c r="K56" s="7">
        <v>31250</v>
      </c>
      <c r="L56" s="7" t="s">
        <v>653</v>
      </c>
    </row>
    <row r="57" spans="2:12" hidden="1" x14ac:dyDescent="0.25">
      <c r="B57" s="7" t="s">
        <v>78</v>
      </c>
      <c r="C57" s="7" t="s">
        <v>125</v>
      </c>
      <c r="D57" s="7" t="s">
        <v>648</v>
      </c>
      <c r="E57" s="7" t="s">
        <v>649</v>
      </c>
      <c r="F57" s="7" t="s">
        <v>119</v>
      </c>
      <c r="G57" s="7" t="s">
        <v>1955</v>
      </c>
      <c r="H57" s="162">
        <v>140</v>
      </c>
      <c r="I57" s="7">
        <v>43228</v>
      </c>
      <c r="J57" s="7">
        <v>43228</v>
      </c>
      <c r="K57" s="7">
        <v>31250</v>
      </c>
      <c r="L57" s="7" t="s">
        <v>653</v>
      </c>
    </row>
    <row r="58" spans="2:12" hidden="1" x14ac:dyDescent="0.25">
      <c r="B58" s="7" t="s">
        <v>78</v>
      </c>
      <c r="C58" s="7" t="s">
        <v>125</v>
      </c>
      <c r="D58" s="7" t="s">
        <v>648</v>
      </c>
      <c r="E58" s="7" t="s">
        <v>649</v>
      </c>
      <c r="F58" s="7" t="s">
        <v>119</v>
      </c>
      <c r="G58" s="7" t="s">
        <v>1955</v>
      </c>
      <c r="H58" s="162">
        <v>140</v>
      </c>
      <c r="I58" s="7">
        <v>43228</v>
      </c>
      <c r="J58" s="7">
        <v>43228</v>
      </c>
      <c r="K58" s="7">
        <v>31250</v>
      </c>
      <c r="L58" s="7" t="s">
        <v>653</v>
      </c>
    </row>
    <row r="59" spans="2:12" hidden="1" x14ac:dyDescent="0.25">
      <c r="B59" s="7" t="s">
        <v>78</v>
      </c>
      <c r="C59" s="7" t="s">
        <v>125</v>
      </c>
      <c r="D59" s="7" t="s">
        <v>648</v>
      </c>
      <c r="E59" s="7" t="s">
        <v>649</v>
      </c>
      <c r="F59" s="7" t="s">
        <v>119</v>
      </c>
      <c r="G59" s="7" t="s">
        <v>1955</v>
      </c>
      <c r="H59" s="162">
        <v>140</v>
      </c>
      <c r="I59" s="7">
        <v>43228</v>
      </c>
      <c r="J59" s="7">
        <v>43228</v>
      </c>
      <c r="K59" s="7">
        <v>31250</v>
      </c>
      <c r="L59" s="7" t="s">
        <v>653</v>
      </c>
    </row>
    <row r="60" spans="2:12" hidden="1" x14ac:dyDescent="0.25">
      <c r="B60" s="7" t="s">
        <v>78</v>
      </c>
      <c r="C60" s="7" t="s">
        <v>125</v>
      </c>
      <c r="D60" s="7" t="s">
        <v>648</v>
      </c>
      <c r="E60" s="7" t="s">
        <v>649</v>
      </c>
      <c r="F60" s="7" t="s">
        <v>119</v>
      </c>
      <c r="G60" s="7" t="s">
        <v>1955</v>
      </c>
      <c r="H60" s="162">
        <v>140</v>
      </c>
      <c r="I60" s="7">
        <v>43228</v>
      </c>
      <c r="J60" s="7">
        <v>43228</v>
      </c>
      <c r="K60" s="7">
        <v>31250</v>
      </c>
      <c r="L60" s="7" t="s">
        <v>653</v>
      </c>
    </row>
    <row r="61" spans="2:12" hidden="1" x14ac:dyDescent="0.25">
      <c r="B61" s="7" t="s">
        <v>78</v>
      </c>
      <c r="C61" s="7" t="s">
        <v>125</v>
      </c>
      <c r="D61" s="7" t="s">
        <v>648</v>
      </c>
      <c r="E61" s="7" t="s">
        <v>649</v>
      </c>
      <c r="F61" s="7" t="s">
        <v>119</v>
      </c>
      <c r="G61" s="7" t="s">
        <v>1955</v>
      </c>
      <c r="H61" s="162">
        <v>140</v>
      </c>
      <c r="I61" s="7">
        <v>43228</v>
      </c>
      <c r="J61" s="7">
        <v>43228</v>
      </c>
      <c r="K61" s="7">
        <v>31250</v>
      </c>
      <c r="L61" s="7" t="s">
        <v>653</v>
      </c>
    </row>
    <row r="62" spans="2:12" hidden="1" x14ac:dyDescent="0.25">
      <c r="B62" s="7" t="s">
        <v>78</v>
      </c>
      <c r="C62" s="7" t="s">
        <v>125</v>
      </c>
      <c r="D62" s="7" t="s">
        <v>648</v>
      </c>
      <c r="E62" s="7" t="s">
        <v>649</v>
      </c>
      <c r="F62" s="7" t="s">
        <v>119</v>
      </c>
      <c r="G62" s="7" t="s">
        <v>1955</v>
      </c>
      <c r="H62" s="162">
        <v>140</v>
      </c>
      <c r="I62" s="7">
        <v>43228</v>
      </c>
      <c r="J62" s="7">
        <v>43228</v>
      </c>
      <c r="K62" s="7">
        <v>31250</v>
      </c>
      <c r="L62" s="7" t="s">
        <v>653</v>
      </c>
    </row>
    <row r="63" spans="2:12" hidden="1" x14ac:dyDescent="0.25">
      <c r="B63" s="7" t="s">
        <v>78</v>
      </c>
      <c r="C63" s="7" t="s">
        <v>125</v>
      </c>
      <c r="D63" s="7" t="s">
        <v>648</v>
      </c>
      <c r="E63" s="7" t="s">
        <v>649</v>
      </c>
      <c r="F63" s="7" t="s">
        <v>119</v>
      </c>
      <c r="G63" s="7" t="s">
        <v>1955</v>
      </c>
      <c r="H63" s="162">
        <v>140</v>
      </c>
      <c r="I63" s="7">
        <v>43228</v>
      </c>
      <c r="J63" s="7">
        <v>43228</v>
      </c>
      <c r="K63" s="7">
        <v>31250</v>
      </c>
      <c r="L63" s="7" t="s">
        <v>653</v>
      </c>
    </row>
    <row r="64" spans="2:12" hidden="1" x14ac:dyDescent="0.25">
      <c r="B64" s="7" t="s">
        <v>78</v>
      </c>
      <c r="C64" s="7" t="s">
        <v>125</v>
      </c>
      <c r="D64" s="7" t="s">
        <v>648</v>
      </c>
      <c r="E64" s="7" t="s">
        <v>649</v>
      </c>
      <c r="F64" s="7" t="s">
        <v>119</v>
      </c>
      <c r="G64" s="7" t="s">
        <v>1955</v>
      </c>
      <c r="H64" s="162">
        <v>140</v>
      </c>
      <c r="I64" s="7">
        <v>43228</v>
      </c>
      <c r="J64" s="7">
        <v>43228</v>
      </c>
      <c r="K64" s="7">
        <v>31250</v>
      </c>
      <c r="L64" s="7" t="s">
        <v>653</v>
      </c>
    </row>
    <row r="65" spans="2:12" hidden="1" x14ac:dyDescent="0.25">
      <c r="B65" s="7" t="s">
        <v>78</v>
      </c>
      <c r="C65" s="7" t="s">
        <v>125</v>
      </c>
      <c r="D65" s="7" t="s">
        <v>648</v>
      </c>
      <c r="E65" s="7" t="s">
        <v>649</v>
      </c>
      <c r="F65" s="7" t="s">
        <v>119</v>
      </c>
      <c r="G65" s="7" t="s">
        <v>1955</v>
      </c>
      <c r="H65" s="162">
        <v>140</v>
      </c>
      <c r="I65" s="7">
        <v>43228</v>
      </c>
      <c r="J65" s="7">
        <v>43228</v>
      </c>
      <c r="K65" s="7">
        <v>31250</v>
      </c>
      <c r="L65" s="7" t="s">
        <v>653</v>
      </c>
    </row>
    <row r="66" spans="2:12" hidden="1" x14ac:dyDescent="0.25">
      <c r="B66" s="7" t="s">
        <v>78</v>
      </c>
      <c r="C66" s="7" t="s">
        <v>125</v>
      </c>
      <c r="D66" s="7" t="s">
        <v>648</v>
      </c>
      <c r="E66" s="7" t="s">
        <v>649</v>
      </c>
      <c r="F66" s="7" t="s">
        <v>119</v>
      </c>
      <c r="G66" s="7" t="s">
        <v>1955</v>
      </c>
      <c r="H66" s="162">
        <v>140</v>
      </c>
      <c r="I66" s="7">
        <v>43228</v>
      </c>
      <c r="J66" s="7">
        <v>43228</v>
      </c>
      <c r="K66" s="7">
        <v>31250</v>
      </c>
      <c r="L66" s="7" t="s">
        <v>653</v>
      </c>
    </row>
    <row r="67" spans="2:12" hidden="1" x14ac:dyDescent="0.25">
      <c r="B67" s="7" t="s">
        <v>78</v>
      </c>
      <c r="C67" s="7" t="s">
        <v>125</v>
      </c>
      <c r="D67" s="7" t="s">
        <v>648</v>
      </c>
      <c r="E67" s="7" t="s">
        <v>649</v>
      </c>
      <c r="F67" s="7" t="s">
        <v>119</v>
      </c>
      <c r="G67" s="7" t="s">
        <v>1955</v>
      </c>
      <c r="H67" s="162">
        <v>140</v>
      </c>
      <c r="I67" s="7">
        <v>43228</v>
      </c>
      <c r="J67" s="7">
        <v>43228</v>
      </c>
      <c r="K67" s="7">
        <v>31250</v>
      </c>
      <c r="L67" s="7" t="s">
        <v>653</v>
      </c>
    </row>
    <row r="68" spans="2:12" hidden="1" x14ac:dyDescent="0.25">
      <c r="B68" s="7" t="s">
        <v>78</v>
      </c>
      <c r="C68" s="7" t="s">
        <v>125</v>
      </c>
      <c r="D68" s="7" t="s">
        <v>648</v>
      </c>
      <c r="E68" s="7" t="s">
        <v>649</v>
      </c>
      <c r="F68" s="7" t="s">
        <v>119</v>
      </c>
      <c r="G68" s="7" t="s">
        <v>1955</v>
      </c>
      <c r="H68" s="162">
        <v>140</v>
      </c>
      <c r="I68" s="7">
        <v>43228</v>
      </c>
      <c r="J68" s="7">
        <v>43228</v>
      </c>
      <c r="K68" s="7">
        <v>31250</v>
      </c>
      <c r="L68" s="7" t="s">
        <v>653</v>
      </c>
    </row>
    <row r="69" spans="2:12" hidden="1" x14ac:dyDescent="0.25">
      <c r="B69" s="7" t="s">
        <v>78</v>
      </c>
      <c r="C69" s="7" t="s">
        <v>125</v>
      </c>
      <c r="D69" s="7" t="s">
        <v>648</v>
      </c>
      <c r="E69" s="7" t="s">
        <v>649</v>
      </c>
      <c r="F69" s="7" t="s">
        <v>119</v>
      </c>
      <c r="G69" s="7" t="s">
        <v>1955</v>
      </c>
      <c r="H69" s="162">
        <v>140</v>
      </c>
      <c r="I69" s="7">
        <v>43228</v>
      </c>
      <c r="J69" s="7">
        <v>43228</v>
      </c>
      <c r="K69" s="7">
        <v>31250</v>
      </c>
      <c r="L69" s="7" t="s">
        <v>653</v>
      </c>
    </row>
    <row r="70" spans="2:12" hidden="1" x14ac:dyDescent="0.25">
      <c r="B70" s="7" t="s">
        <v>78</v>
      </c>
      <c r="C70" s="7" t="s">
        <v>125</v>
      </c>
      <c r="D70" s="7" t="s">
        <v>648</v>
      </c>
      <c r="E70" s="7" t="s">
        <v>649</v>
      </c>
      <c r="F70" s="7" t="s">
        <v>119</v>
      </c>
      <c r="G70" s="7" t="s">
        <v>1955</v>
      </c>
      <c r="H70" s="162">
        <v>140</v>
      </c>
      <c r="I70" s="7">
        <v>43228</v>
      </c>
      <c r="J70" s="7">
        <v>43228</v>
      </c>
      <c r="K70" s="7">
        <v>31250</v>
      </c>
      <c r="L70" s="7" t="s">
        <v>653</v>
      </c>
    </row>
    <row r="71" spans="2:12" hidden="1" x14ac:dyDescent="0.25">
      <c r="B71" s="7" t="s">
        <v>78</v>
      </c>
      <c r="C71" s="7" t="s">
        <v>125</v>
      </c>
      <c r="D71" s="7" t="s">
        <v>648</v>
      </c>
      <c r="E71" s="7" t="s">
        <v>649</v>
      </c>
      <c r="F71" s="7" t="s">
        <v>119</v>
      </c>
      <c r="G71" s="7" t="s">
        <v>1955</v>
      </c>
      <c r="H71" s="162">
        <v>140</v>
      </c>
      <c r="I71" s="7">
        <v>43228</v>
      </c>
      <c r="J71" s="7">
        <v>43228</v>
      </c>
      <c r="K71" s="7">
        <v>31250</v>
      </c>
      <c r="L71" s="7" t="s">
        <v>653</v>
      </c>
    </row>
    <row r="72" spans="2:12" hidden="1" x14ac:dyDescent="0.25">
      <c r="B72" s="7" t="s">
        <v>78</v>
      </c>
      <c r="C72" s="7" t="s">
        <v>125</v>
      </c>
      <c r="D72" s="7" t="s">
        <v>648</v>
      </c>
      <c r="E72" s="7" t="s">
        <v>649</v>
      </c>
      <c r="F72" s="7" t="s">
        <v>119</v>
      </c>
      <c r="G72" s="7" t="s">
        <v>1955</v>
      </c>
      <c r="H72" s="162">
        <v>140</v>
      </c>
      <c r="I72" s="7">
        <v>43228</v>
      </c>
      <c r="J72" s="7">
        <v>43228</v>
      </c>
      <c r="K72" s="7">
        <v>31250</v>
      </c>
      <c r="L72" s="7" t="s">
        <v>653</v>
      </c>
    </row>
    <row r="73" spans="2:12" hidden="1" x14ac:dyDescent="0.25">
      <c r="B73" s="7" t="s">
        <v>78</v>
      </c>
      <c r="C73" s="7" t="s">
        <v>125</v>
      </c>
      <c r="D73" s="7" t="s">
        <v>648</v>
      </c>
      <c r="E73" s="7" t="s">
        <v>649</v>
      </c>
      <c r="F73" s="7" t="s">
        <v>119</v>
      </c>
      <c r="G73" s="7" t="s">
        <v>1955</v>
      </c>
      <c r="H73" s="162">
        <v>140</v>
      </c>
      <c r="I73" s="7">
        <v>43228</v>
      </c>
      <c r="J73" s="7">
        <v>43228</v>
      </c>
      <c r="K73" s="7">
        <v>31250</v>
      </c>
      <c r="L73" s="7" t="s">
        <v>653</v>
      </c>
    </row>
    <row r="74" spans="2:12" hidden="1" x14ac:dyDescent="0.25">
      <c r="B74" s="7" t="s">
        <v>78</v>
      </c>
      <c r="C74" s="7" t="s">
        <v>125</v>
      </c>
      <c r="D74" s="7" t="s">
        <v>648</v>
      </c>
      <c r="E74" s="7" t="s">
        <v>649</v>
      </c>
      <c r="F74" s="7" t="s">
        <v>119</v>
      </c>
      <c r="G74" s="7" t="s">
        <v>1955</v>
      </c>
      <c r="H74" s="162">
        <v>140</v>
      </c>
      <c r="I74" s="7">
        <v>43228</v>
      </c>
      <c r="J74" s="7">
        <v>43228</v>
      </c>
      <c r="K74" s="7">
        <v>31250</v>
      </c>
      <c r="L74" s="7" t="s">
        <v>653</v>
      </c>
    </row>
    <row r="75" spans="2:12" hidden="1" x14ac:dyDescent="0.25">
      <c r="B75" s="7" t="s">
        <v>78</v>
      </c>
      <c r="C75" s="7" t="s">
        <v>125</v>
      </c>
      <c r="D75" s="7" t="s">
        <v>648</v>
      </c>
      <c r="E75" s="7" t="s">
        <v>649</v>
      </c>
      <c r="F75" s="7" t="s">
        <v>119</v>
      </c>
      <c r="G75" s="7" t="s">
        <v>1955</v>
      </c>
      <c r="H75" s="162">
        <v>140</v>
      </c>
      <c r="I75" s="7">
        <v>43228</v>
      </c>
      <c r="J75" s="7">
        <v>43228</v>
      </c>
      <c r="K75" s="7">
        <v>31250</v>
      </c>
      <c r="L75" s="7" t="s">
        <v>653</v>
      </c>
    </row>
    <row r="76" spans="2:12" hidden="1" x14ac:dyDescent="0.25">
      <c r="B76" s="7" t="s">
        <v>78</v>
      </c>
      <c r="C76" s="7" t="s">
        <v>125</v>
      </c>
      <c r="D76" s="7" t="s">
        <v>648</v>
      </c>
      <c r="E76" s="7" t="s">
        <v>649</v>
      </c>
      <c r="F76" s="7" t="s">
        <v>119</v>
      </c>
      <c r="G76" s="7" t="s">
        <v>1955</v>
      </c>
      <c r="H76" s="162">
        <v>140</v>
      </c>
      <c r="I76" s="7">
        <v>43228</v>
      </c>
      <c r="J76" s="7">
        <v>43228</v>
      </c>
      <c r="K76" s="7">
        <v>31250</v>
      </c>
      <c r="L76" s="7" t="s">
        <v>653</v>
      </c>
    </row>
    <row r="77" spans="2:12" hidden="1" x14ac:dyDescent="0.25">
      <c r="B77" s="7" t="s">
        <v>78</v>
      </c>
      <c r="C77" s="7" t="s">
        <v>125</v>
      </c>
      <c r="D77" s="7" t="s">
        <v>648</v>
      </c>
      <c r="E77" s="7" t="s">
        <v>649</v>
      </c>
      <c r="F77" s="7" t="s">
        <v>119</v>
      </c>
      <c r="G77" s="7" t="s">
        <v>1955</v>
      </c>
      <c r="H77" s="162">
        <v>140</v>
      </c>
      <c r="I77" s="7">
        <v>43228</v>
      </c>
      <c r="J77" s="7">
        <v>43228</v>
      </c>
      <c r="K77" s="7">
        <v>31250</v>
      </c>
      <c r="L77" s="7" t="s">
        <v>653</v>
      </c>
    </row>
    <row r="78" spans="2:12" hidden="1" x14ac:dyDescent="0.25">
      <c r="B78" s="7" t="s">
        <v>78</v>
      </c>
      <c r="C78" s="7" t="s">
        <v>125</v>
      </c>
      <c r="D78" s="7" t="s">
        <v>648</v>
      </c>
      <c r="E78" s="7" t="s">
        <v>649</v>
      </c>
      <c r="F78" s="7" t="s">
        <v>119</v>
      </c>
      <c r="G78" s="7" t="s">
        <v>1955</v>
      </c>
      <c r="H78" s="162">
        <v>140</v>
      </c>
      <c r="I78" s="7">
        <v>43228</v>
      </c>
      <c r="J78" s="7">
        <v>43228</v>
      </c>
      <c r="K78" s="7">
        <v>31250</v>
      </c>
      <c r="L78" s="7" t="s">
        <v>653</v>
      </c>
    </row>
    <row r="79" spans="2:12" hidden="1" x14ac:dyDescent="0.25">
      <c r="B79" s="7" t="s">
        <v>78</v>
      </c>
      <c r="C79" s="7" t="s">
        <v>125</v>
      </c>
      <c r="D79" s="7" t="s">
        <v>648</v>
      </c>
      <c r="E79" s="7" t="s">
        <v>649</v>
      </c>
      <c r="F79" s="7" t="s">
        <v>119</v>
      </c>
      <c r="G79" s="7" t="s">
        <v>1955</v>
      </c>
      <c r="H79" s="162">
        <v>140</v>
      </c>
      <c r="I79" s="7">
        <v>43228</v>
      </c>
      <c r="J79" s="7">
        <v>43228</v>
      </c>
      <c r="K79" s="7">
        <v>31250</v>
      </c>
      <c r="L79" s="7" t="s">
        <v>653</v>
      </c>
    </row>
    <row r="80" spans="2:12" hidden="1" x14ac:dyDescent="0.25">
      <c r="B80" s="7" t="s">
        <v>78</v>
      </c>
      <c r="C80" s="7" t="s">
        <v>125</v>
      </c>
      <c r="D80" s="7" t="s">
        <v>648</v>
      </c>
      <c r="E80" s="7" t="s">
        <v>649</v>
      </c>
      <c r="F80" s="7" t="s">
        <v>119</v>
      </c>
      <c r="G80" s="7" t="s">
        <v>1955</v>
      </c>
      <c r="H80" s="162">
        <v>140</v>
      </c>
      <c r="I80" s="7">
        <v>43228</v>
      </c>
      <c r="J80" s="7">
        <v>43228</v>
      </c>
      <c r="K80" s="7">
        <v>31250</v>
      </c>
      <c r="L80" s="7" t="s">
        <v>653</v>
      </c>
    </row>
    <row r="81" spans="2:12" hidden="1" x14ac:dyDescent="0.25">
      <c r="B81" s="7" t="s">
        <v>78</v>
      </c>
      <c r="C81" s="7" t="s">
        <v>125</v>
      </c>
      <c r="D81" s="7" t="s">
        <v>648</v>
      </c>
      <c r="E81" s="7" t="s">
        <v>649</v>
      </c>
      <c r="F81" s="7" t="s">
        <v>119</v>
      </c>
      <c r="G81" s="7" t="s">
        <v>1955</v>
      </c>
      <c r="H81" s="162">
        <v>140</v>
      </c>
      <c r="I81" s="7">
        <v>43228</v>
      </c>
      <c r="J81" s="7">
        <v>43228</v>
      </c>
      <c r="K81" s="7">
        <v>31250</v>
      </c>
      <c r="L81" s="7" t="s">
        <v>653</v>
      </c>
    </row>
    <row r="82" spans="2:12" hidden="1" x14ac:dyDescent="0.25">
      <c r="B82" s="7" t="s">
        <v>78</v>
      </c>
      <c r="C82" s="7" t="s">
        <v>125</v>
      </c>
      <c r="D82" s="7" t="s">
        <v>648</v>
      </c>
      <c r="E82" s="7" t="s">
        <v>649</v>
      </c>
      <c r="F82" s="7" t="s">
        <v>119</v>
      </c>
      <c r="G82" s="7" t="s">
        <v>1955</v>
      </c>
      <c r="H82" s="162">
        <v>140</v>
      </c>
      <c r="I82" s="7">
        <v>43228</v>
      </c>
      <c r="J82" s="7">
        <v>43228</v>
      </c>
      <c r="K82" s="7">
        <v>31250</v>
      </c>
      <c r="L82" s="7" t="s">
        <v>653</v>
      </c>
    </row>
    <row r="83" spans="2:12" hidden="1" x14ac:dyDescent="0.25">
      <c r="B83" s="7" t="s">
        <v>78</v>
      </c>
      <c r="C83" s="7" t="s">
        <v>125</v>
      </c>
      <c r="D83" s="7" t="s">
        <v>648</v>
      </c>
      <c r="E83" s="7" t="s">
        <v>649</v>
      </c>
      <c r="F83" s="7" t="s">
        <v>119</v>
      </c>
      <c r="G83" s="7" t="s">
        <v>1955</v>
      </c>
      <c r="H83" s="162">
        <v>140</v>
      </c>
      <c r="I83" s="7">
        <v>43228</v>
      </c>
      <c r="J83" s="7">
        <v>43228</v>
      </c>
      <c r="K83" s="7">
        <v>31250</v>
      </c>
      <c r="L83" s="7" t="s">
        <v>653</v>
      </c>
    </row>
    <row r="84" spans="2:12" hidden="1" x14ac:dyDescent="0.25">
      <c r="B84" s="7" t="s">
        <v>78</v>
      </c>
      <c r="C84" s="7" t="s">
        <v>125</v>
      </c>
      <c r="D84" s="7" t="s">
        <v>648</v>
      </c>
      <c r="E84" s="7" t="s">
        <v>649</v>
      </c>
      <c r="F84" s="7" t="s">
        <v>119</v>
      </c>
      <c r="G84" s="7" t="s">
        <v>1955</v>
      </c>
      <c r="H84" s="162">
        <v>140</v>
      </c>
      <c r="I84" s="7">
        <v>43228</v>
      </c>
      <c r="J84" s="7">
        <v>43228</v>
      </c>
      <c r="K84" s="7">
        <v>31250</v>
      </c>
      <c r="L84" s="7" t="s">
        <v>653</v>
      </c>
    </row>
    <row r="85" spans="2:12" hidden="1" x14ac:dyDescent="0.25">
      <c r="B85" s="7" t="s">
        <v>78</v>
      </c>
      <c r="C85" s="7" t="s">
        <v>125</v>
      </c>
      <c r="D85" s="7" t="s">
        <v>648</v>
      </c>
      <c r="E85" s="7" t="s">
        <v>649</v>
      </c>
      <c r="F85" s="7" t="s">
        <v>119</v>
      </c>
      <c r="G85" s="7" t="s">
        <v>1955</v>
      </c>
      <c r="H85" s="162">
        <v>140</v>
      </c>
      <c r="I85" s="7">
        <v>43228</v>
      </c>
      <c r="J85" s="7">
        <v>43228</v>
      </c>
      <c r="K85" s="7">
        <v>31250</v>
      </c>
      <c r="L85" s="7" t="s">
        <v>653</v>
      </c>
    </row>
    <row r="86" spans="2:12" hidden="1" x14ac:dyDescent="0.25">
      <c r="B86" s="7" t="s">
        <v>78</v>
      </c>
      <c r="C86" s="7" t="s">
        <v>125</v>
      </c>
      <c r="D86" s="7" t="s">
        <v>648</v>
      </c>
      <c r="E86" s="7" t="s">
        <v>649</v>
      </c>
      <c r="F86" s="7" t="s">
        <v>119</v>
      </c>
      <c r="G86" s="7" t="s">
        <v>1955</v>
      </c>
      <c r="H86" s="162">
        <v>140</v>
      </c>
      <c r="I86" s="7">
        <v>43228</v>
      </c>
      <c r="J86" s="7">
        <v>43228</v>
      </c>
      <c r="K86" s="7">
        <v>31250</v>
      </c>
      <c r="L86" s="7" t="s">
        <v>653</v>
      </c>
    </row>
    <row r="87" spans="2:12" hidden="1" x14ac:dyDescent="0.25">
      <c r="B87" s="7" t="s">
        <v>78</v>
      </c>
      <c r="C87" s="7" t="s">
        <v>125</v>
      </c>
      <c r="D87" s="7" t="s">
        <v>648</v>
      </c>
      <c r="E87" s="7" t="s">
        <v>649</v>
      </c>
      <c r="F87" s="7" t="s">
        <v>119</v>
      </c>
      <c r="G87" s="7" t="s">
        <v>1955</v>
      </c>
      <c r="H87" s="162">
        <v>140</v>
      </c>
      <c r="I87" s="7">
        <v>43228</v>
      </c>
      <c r="J87" s="7">
        <v>43228</v>
      </c>
      <c r="K87" s="7">
        <v>31250</v>
      </c>
      <c r="L87" s="7" t="s">
        <v>653</v>
      </c>
    </row>
    <row r="88" spans="2:12" hidden="1" x14ac:dyDescent="0.25">
      <c r="B88" s="7" t="s">
        <v>78</v>
      </c>
      <c r="C88" s="7" t="s">
        <v>125</v>
      </c>
      <c r="D88" s="7" t="s">
        <v>648</v>
      </c>
      <c r="E88" s="7" t="s">
        <v>649</v>
      </c>
      <c r="F88" s="7" t="s">
        <v>119</v>
      </c>
      <c r="G88" s="7" t="s">
        <v>1955</v>
      </c>
      <c r="H88" s="162">
        <v>140</v>
      </c>
      <c r="I88" s="7">
        <v>43228</v>
      </c>
      <c r="J88" s="7">
        <v>43228</v>
      </c>
      <c r="K88" s="7">
        <v>31250</v>
      </c>
      <c r="L88" s="7" t="s">
        <v>653</v>
      </c>
    </row>
    <row r="89" spans="2:12" hidden="1" x14ac:dyDescent="0.25">
      <c r="B89" s="7" t="s">
        <v>78</v>
      </c>
      <c r="C89" s="7" t="s">
        <v>125</v>
      </c>
      <c r="D89" s="7" t="s">
        <v>648</v>
      </c>
      <c r="E89" s="7" t="s">
        <v>649</v>
      </c>
      <c r="F89" s="7" t="s">
        <v>119</v>
      </c>
      <c r="G89" s="7" t="s">
        <v>1955</v>
      </c>
      <c r="H89" s="162">
        <v>140</v>
      </c>
      <c r="I89" s="7">
        <v>43228</v>
      </c>
      <c r="J89" s="7">
        <v>43228</v>
      </c>
      <c r="K89" s="7">
        <v>31250</v>
      </c>
      <c r="L89" s="7" t="s">
        <v>653</v>
      </c>
    </row>
    <row r="90" spans="2:12" hidden="1" x14ac:dyDescent="0.25">
      <c r="B90" s="7" t="s">
        <v>78</v>
      </c>
      <c r="C90" s="7" t="s">
        <v>125</v>
      </c>
      <c r="D90" s="7" t="s">
        <v>648</v>
      </c>
      <c r="E90" s="7" t="s">
        <v>649</v>
      </c>
      <c r="F90" s="7" t="s">
        <v>119</v>
      </c>
      <c r="G90" s="7" t="s">
        <v>1955</v>
      </c>
      <c r="H90" s="162">
        <v>140</v>
      </c>
      <c r="I90" s="7">
        <v>43228</v>
      </c>
      <c r="J90" s="7">
        <v>43228</v>
      </c>
      <c r="K90" s="7">
        <v>31250</v>
      </c>
      <c r="L90" s="7" t="s">
        <v>653</v>
      </c>
    </row>
    <row r="91" spans="2:12" hidden="1" x14ac:dyDescent="0.25">
      <c r="B91" s="7" t="s">
        <v>78</v>
      </c>
      <c r="C91" s="7" t="s">
        <v>125</v>
      </c>
      <c r="D91" s="7" t="s">
        <v>648</v>
      </c>
      <c r="E91" s="7" t="s">
        <v>649</v>
      </c>
      <c r="F91" s="7" t="s">
        <v>119</v>
      </c>
      <c r="G91" s="7" t="s">
        <v>1955</v>
      </c>
      <c r="H91" s="162">
        <v>140</v>
      </c>
      <c r="I91" s="7">
        <v>43228</v>
      </c>
      <c r="J91" s="7">
        <v>43228</v>
      </c>
      <c r="K91" s="7">
        <v>31250</v>
      </c>
      <c r="L91" s="7" t="s">
        <v>653</v>
      </c>
    </row>
    <row r="92" spans="2:12" hidden="1" x14ac:dyDescent="0.25">
      <c r="B92" s="7" t="s">
        <v>78</v>
      </c>
      <c r="C92" s="7" t="s">
        <v>125</v>
      </c>
      <c r="D92" s="7" t="s">
        <v>648</v>
      </c>
      <c r="E92" s="7" t="s">
        <v>649</v>
      </c>
      <c r="F92" s="7" t="s">
        <v>119</v>
      </c>
      <c r="G92" s="7" t="s">
        <v>1955</v>
      </c>
      <c r="H92" s="162">
        <v>140</v>
      </c>
      <c r="I92" s="7">
        <v>43228</v>
      </c>
      <c r="J92" s="7">
        <v>43228</v>
      </c>
      <c r="K92" s="7">
        <v>31250</v>
      </c>
      <c r="L92" s="7" t="s">
        <v>653</v>
      </c>
    </row>
    <row r="93" spans="2:12" hidden="1" x14ac:dyDescent="0.25">
      <c r="B93" s="7" t="s">
        <v>78</v>
      </c>
      <c r="C93" s="7" t="s">
        <v>125</v>
      </c>
      <c r="D93" s="7" t="s">
        <v>648</v>
      </c>
      <c r="E93" s="7" t="s">
        <v>649</v>
      </c>
      <c r="F93" s="7" t="s">
        <v>119</v>
      </c>
      <c r="G93" s="7" t="s">
        <v>1955</v>
      </c>
      <c r="H93" s="162">
        <v>140</v>
      </c>
      <c r="I93" s="7">
        <v>43228</v>
      </c>
      <c r="J93" s="7">
        <v>43228</v>
      </c>
      <c r="K93" s="7">
        <v>31250</v>
      </c>
      <c r="L93" s="7" t="s">
        <v>653</v>
      </c>
    </row>
    <row r="94" spans="2:12" hidden="1" x14ac:dyDescent="0.25">
      <c r="B94" s="7" t="s">
        <v>78</v>
      </c>
      <c r="C94" s="7" t="s">
        <v>125</v>
      </c>
      <c r="D94" s="7" t="s">
        <v>648</v>
      </c>
      <c r="E94" s="7" t="s">
        <v>649</v>
      </c>
      <c r="F94" s="7" t="s">
        <v>119</v>
      </c>
      <c r="G94" s="7" t="s">
        <v>1955</v>
      </c>
      <c r="H94" s="162">
        <v>140</v>
      </c>
      <c r="I94" s="7">
        <v>43228</v>
      </c>
      <c r="J94" s="7">
        <v>43228</v>
      </c>
      <c r="K94" s="7">
        <v>31250</v>
      </c>
      <c r="L94" s="7" t="s">
        <v>653</v>
      </c>
    </row>
    <row r="95" spans="2:12" hidden="1" x14ac:dyDescent="0.25">
      <c r="B95" s="7" t="s">
        <v>78</v>
      </c>
      <c r="C95" s="7" t="s">
        <v>125</v>
      </c>
      <c r="D95" s="7" t="s">
        <v>648</v>
      </c>
      <c r="E95" s="7" t="s">
        <v>649</v>
      </c>
      <c r="F95" s="7" t="s">
        <v>119</v>
      </c>
      <c r="G95" s="7" t="s">
        <v>1955</v>
      </c>
      <c r="H95" s="162">
        <v>140</v>
      </c>
      <c r="I95" s="7">
        <v>43228</v>
      </c>
      <c r="J95" s="7">
        <v>43228</v>
      </c>
      <c r="K95" s="7">
        <v>31250</v>
      </c>
      <c r="L95" s="7" t="s">
        <v>653</v>
      </c>
    </row>
    <row r="96" spans="2:12" hidden="1" x14ac:dyDescent="0.25">
      <c r="B96" s="7" t="s">
        <v>78</v>
      </c>
      <c r="C96" s="7" t="s">
        <v>125</v>
      </c>
      <c r="D96" s="7" t="s">
        <v>648</v>
      </c>
      <c r="E96" s="7" t="s">
        <v>649</v>
      </c>
      <c r="F96" s="7" t="s">
        <v>119</v>
      </c>
      <c r="G96" s="7" t="s">
        <v>1955</v>
      </c>
      <c r="H96" s="162">
        <v>140</v>
      </c>
      <c r="I96" s="7">
        <v>43228</v>
      </c>
      <c r="J96" s="7">
        <v>43228</v>
      </c>
      <c r="K96" s="7">
        <v>31250</v>
      </c>
      <c r="L96" s="7" t="s">
        <v>653</v>
      </c>
    </row>
    <row r="97" spans="2:12" hidden="1" x14ac:dyDescent="0.25">
      <c r="B97" s="7" t="s">
        <v>78</v>
      </c>
      <c r="C97" s="7" t="s">
        <v>125</v>
      </c>
      <c r="D97" s="7" t="s">
        <v>648</v>
      </c>
      <c r="E97" s="7" t="s">
        <v>649</v>
      </c>
      <c r="F97" s="7" t="s">
        <v>119</v>
      </c>
      <c r="G97" s="7" t="s">
        <v>1955</v>
      </c>
      <c r="H97" s="162">
        <v>140</v>
      </c>
      <c r="I97" s="7">
        <v>43228</v>
      </c>
      <c r="J97" s="7">
        <v>43228</v>
      </c>
      <c r="K97" s="7">
        <v>31250</v>
      </c>
      <c r="L97" s="7" t="s">
        <v>653</v>
      </c>
    </row>
    <row r="98" spans="2:12" hidden="1" x14ac:dyDescent="0.25">
      <c r="B98" s="7" t="s">
        <v>78</v>
      </c>
      <c r="C98" s="7" t="s">
        <v>125</v>
      </c>
      <c r="D98" s="7" t="s">
        <v>648</v>
      </c>
      <c r="E98" s="7" t="s">
        <v>649</v>
      </c>
      <c r="F98" s="7" t="s">
        <v>119</v>
      </c>
      <c r="G98" s="7" t="s">
        <v>1955</v>
      </c>
      <c r="H98" s="162">
        <v>140</v>
      </c>
      <c r="I98" s="7">
        <v>43228</v>
      </c>
      <c r="J98" s="7">
        <v>43228</v>
      </c>
      <c r="K98" s="7">
        <v>31250</v>
      </c>
      <c r="L98" s="7" t="s">
        <v>653</v>
      </c>
    </row>
    <row r="99" spans="2:12" hidden="1" x14ac:dyDescent="0.25">
      <c r="B99" s="7" t="s">
        <v>78</v>
      </c>
      <c r="C99" s="7" t="s">
        <v>125</v>
      </c>
      <c r="D99" s="7" t="s">
        <v>648</v>
      </c>
      <c r="E99" s="7" t="s">
        <v>649</v>
      </c>
      <c r="F99" s="7" t="s">
        <v>119</v>
      </c>
      <c r="G99" s="7" t="s">
        <v>1955</v>
      </c>
      <c r="H99" s="162">
        <v>140</v>
      </c>
      <c r="I99" s="7">
        <v>43228</v>
      </c>
      <c r="J99" s="7">
        <v>43228</v>
      </c>
      <c r="K99" s="7">
        <v>31250</v>
      </c>
      <c r="L99" s="7" t="s">
        <v>653</v>
      </c>
    </row>
    <row r="100" spans="2:12" hidden="1" x14ac:dyDescent="0.25">
      <c r="B100" s="7" t="s">
        <v>78</v>
      </c>
      <c r="C100" s="7" t="s">
        <v>125</v>
      </c>
      <c r="D100" s="7" t="s">
        <v>648</v>
      </c>
      <c r="E100" s="7" t="s">
        <v>649</v>
      </c>
      <c r="F100" s="7" t="s">
        <v>119</v>
      </c>
      <c r="G100" s="7" t="s">
        <v>1955</v>
      </c>
      <c r="H100" s="162">
        <v>140</v>
      </c>
      <c r="I100" s="7">
        <v>43228</v>
      </c>
      <c r="J100" s="7">
        <v>43228</v>
      </c>
      <c r="K100" s="7">
        <v>31250</v>
      </c>
      <c r="L100" s="7" t="s">
        <v>653</v>
      </c>
    </row>
    <row r="101" spans="2:12" hidden="1" x14ac:dyDescent="0.25">
      <c r="B101" s="7" t="s">
        <v>78</v>
      </c>
      <c r="C101" s="7" t="s">
        <v>125</v>
      </c>
      <c r="D101" s="7" t="s">
        <v>648</v>
      </c>
      <c r="E101" s="7" t="s">
        <v>649</v>
      </c>
      <c r="F101" s="7" t="s">
        <v>119</v>
      </c>
      <c r="G101" s="7" t="s">
        <v>1955</v>
      </c>
      <c r="H101" s="162">
        <v>140</v>
      </c>
      <c r="I101" s="7">
        <v>43228</v>
      </c>
      <c r="J101" s="7">
        <v>43228</v>
      </c>
      <c r="K101" s="7">
        <v>31250</v>
      </c>
      <c r="L101" s="7" t="s">
        <v>653</v>
      </c>
    </row>
    <row r="102" spans="2:12" hidden="1" x14ac:dyDescent="0.25">
      <c r="B102" s="7" t="s">
        <v>78</v>
      </c>
      <c r="C102" s="7" t="s">
        <v>125</v>
      </c>
      <c r="D102" s="7" t="s">
        <v>648</v>
      </c>
      <c r="E102" s="7" t="s">
        <v>649</v>
      </c>
      <c r="F102" s="7" t="s">
        <v>119</v>
      </c>
      <c r="G102" s="7" t="s">
        <v>1955</v>
      </c>
      <c r="H102" s="162">
        <v>140</v>
      </c>
      <c r="I102" s="7">
        <v>43228</v>
      </c>
      <c r="J102" s="7">
        <v>43228</v>
      </c>
      <c r="K102" s="7">
        <v>31250</v>
      </c>
      <c r="L102" s="7" t="s">
        <v>653</v>
      </c>
    </row>
    <row r="103" spans="2:12" hidden="1" x14ac:dyDescent="0.25">
      <c r="B103" s="7" t="s">
        <v>78</v>
      </c>
      <c r="C103" s="7" t="s">
        <v>125</v>
      </c>
      <c r="D103" s="7" t="s">
        <v>648</v>
      </c>
      <c r="E103" s="7" t="s">
        <v>649</v>
      </c>
      <c r="F103" s="7" t="s">
        <v>119</v>
      </c>
      <c r="G103" s="7" t="s">
        <v>1955</v>
      </c>
      <c r="H103" s="162">
        <v>140</v>
      </c>
      <c r="I103" s="7">
        <v>43228</v>
      </c>
      <c r="J103" s="7">
        <v>43228</v>
      </c>
      <c r="K103" s="7">
        <v>31250</v>
      </c>
      <c r="L103" s="7" t="s">
        <v>653</v>
      </c>
    </row>
    <row r="104" spans="2:12" hidden="1" x14ac:dyDescent="0.25">
      <c r="B104" s="7" t="s">
        <v>78</v>
      </c>
      <c r="C104" s="7" t="s">
        <v>125</v>
      </c>
      <c r="D104" s="7" t="s">
        <v>648</v>
      </c>
      <c r="E104" s="7" t="s">
        <v>649</v>
      </c>
      <c r="F104" s="7" t="s">
        <v>119</v>
      </c>
      <c r="G104" s="7" t="s">
        <v>1955</v>
      </c>
      <c r="H104" s="162">
        <v>140</v>
      </c>
      <c r="I104" s="7">
        <v>43228</v>
      </c>
      <c r="J104" s="7">
        <v>43228</v>
      </c>
      <c r="K104" s="7">
        <v>31250</v>
      </c>
      <c r="L104" s="7" t="s">
        <v>653</v>
      </c>
    </row>
    <row r="105" spans="2:12" hidden="1" x14ac:dyDescent="0.25">
      <c r="B105" s="7" t="s">
        <v>78</v>
      </c>
      <c r="C105" s="7" t="s">
        <v>125</v>
      </c>
      <c r="D105" s="7" t="s">
        <v>648</v>
      </c>
      <c r="E105" s="7" t="s">
        <v>649</v>
      </c>
      <c r="F105" s="7" t="s">
        <v>119</v>
      </c>
      <c r="G105" s="7" t="s">
        <v>1955</v>
      </c>
      <c r="H105" s="162">
        <v>140</v>
      </c>
      <c r="I105" s="7">
        <v>43228</v>
      </c>
      <c r="J105" s="7">
        <v>43228</v>
      </c>
      <c r="K105" s="7">
        <v>31250</v>
      </c>
      <c r="L105" s="7" t="s">
        <v>653</v>
      </c>
    </row>
    <row r="106" spans="2:12" hidden="1" x14ac:dyDescent="0.25">
      <c r="B106" s="7" t="s">
        <v>78</v>
      </c>
      <c r="C106" s="7" t="s">
        <v>125</v>
      </c>
      <c r="D106" s="7" t="s">
        <v>648</v>
      </c>
      <c r="E106" s="7" t="s">
        <v>649</v>
      </c>
      <c r="F106" s="7" t="s">
        <v>119</v>
      </c>
      <c r="G106" s="7" t="s">
        <v>1955</v>
      </c>
      <c r="H106" s="162">
        <v>140</v>
      </c>
      <c r="I106" s="7">
        <v>43228</v>
      </c>
      <c r="J106" s="7">
        <v>43228</v>
      </c>
      <c r="K106" s="7">
        <v>31250</v>
      </c>
      <c r="L106" s="7" t="s">
        <v>653</v>
      </c>
    </row>
    <row r="107" spans="2:12" x14ac:dyDescent="0.25">
      <c r="B107" s="7" t="s">
        <v>80</v>
      </c>
      <c r="C107" s="7" t="s">
        <v>2031</v>
      </c>
      <c r="D107" s="7" t="s">
        <v>20</v>
      </c>
      <c r="E107" s="7" t="s">
        <v>19</v>
      </c>
      <c r="F107" s="7" t="s">
        <v>86</v>
      </c>
      <c r="G107" s="7" t="s">
        <v>2020</v>
      </c>
      <c r="H107" s="162" t="s">
        <v>86</v>
      </c>
      <c r="I107" s="7" t="s">
        <v>86</v>
      </c>
      <c r="J107" s="7" t="s">
        <v>86</v>
      </c>
      <c r="K107" s="7" t="s">
        <v>86</v>
      </c>
      <c r="L107" s="7" t="s">
        <v>445</v>
      </c>
    </row>
    <row r="108" spans="2:12" x14ac:dyDescent="0.25">
      <c r="B108" s="7" t="s">
        <v>80</v>
      </c>
      <c r="C108" s="7" t="s">
        <v>125</v>
      </c>
      <c r="D108" s="7" t="s">
        <v>116</v>
      </c>
      <c r="E108" s="7" t="s">
        <v>117</v>
      </c>
      <c r="F108" s="7" t="s">
        <v>309</v>
      </c>
      <c r="G108" s="7" t="s">
        <v>2020</v>
      </c>
      <c r="H108" s="162" t="s">
        <v>310</v>
      </c>
      <c r="I108" s="7" t="s">
        <v>311</v>
      </c>
      <c r="J108" s="7" t="s">
        <v>311</v>
      </c>
      <c r="K108" s="7">
        <v>48382.2</v>
      </c>
      <c r="L108" s="7" t="s">
        <v>444</v>
      </c>
    </row>
    <row r="109" spans="2:12" x14ac:dyDescent="0.25">
      <c r="B109" s="7" t="s">
        <v>80</v>
      </c>
      <c r="C109" s="7" t="s">
        <v>125</v>
      </c>
      <c r="D109" s="7" t="s">
        <v>116</v>
      </c>
      <c r="E109" s="7" t="s">
        <v>117</v>
      </c>
      <c r="F109" s="7" t="s">
        <v>309</v>
      </c>
      <c r="G109" s="7" t="s">
        <v>2020</v>
      </c>
      <c r="H109" s="162" t="s">
        <v>310</v>
      </c>
      <c r="I109" s="7" t="s">
        <v>311</v>
      </c>
      <c r="J109" s="7" t="s">
        <v>311</v>
      </c>
      <c r="K109" s="7">
        <v>48382.2</v>
      </c>
      <c r="L109" s="7" t="s">
        <v>444</v>
      </c>
    </row>
    <row r="110" spans="2:12" x14ac:dyDescent="0.25">
      <c r="B110" s="7" t="s">
        <v>80</v>
      </c>
      <c r="C110" s="7" t="s">
        <v>125</v>
      </c>
      <c r="D110" s="7" t="s">
        <v>116</v>
      </c>
      <c r="E110" s="7" t="s">
        <v>117</v>
      </c>
      <c r="F110" s="7" t="s">
        <v>309</v>
      </c>
      <c r="G110" s="7" t="s">
        <v>2020</v>
      </c>
      <c r="H110" s="162" t="s">
        <v>310</v>
      </c>
      <c r="I110" s="7" t="s">
        <v>311</v>
      </c>
      <c r="J110" s="7" t="s">
        <v>311</v>
      </c>
      <c r="K110" s="7">
        <v>48382.2</v>
      </c>
      <c r="L110" s="7" t="s">
        <v>444</v>
      </c>
    </row>
    <row r="111" spans="2:12" x14ac:dyDescent="0.25">
      <c r="B111" s="7" t="s">
        <v>80</v>
      </c>
      <c r="C111" s="7" t="s">
        <v>125</v>
      </c>
      <c r="D111" s="7" t="s">
        <v>116</v>
      </c>
      <c r="E111" s="7" t="s">
        <v>117</v>
      </c>
      <c r="F111" s="7" t="s">
        <v>309</v>
      </c>
      <c r="G111" s="7" t="s">
        <v>2020</v>
      </c>
      <c r="H111" s="162" t="s">
        <v>310</v>
      </c>
      <c r="I111" s="7" t="s">
        <v>311</v>
      </c>
      <c r="J111" s="7" t="s">
        <v>311</v>
      </c>
      <c r="K111" s="7">
        <v>48382.2</v>
      </c>
      <c r="L111" s="7" t="s">
        <v>444</v>
      </c>
    </row>
    <row r="112" spans="2:12" x14ac:dyDescent="0.25">
      <c r="B112" s="7" t="s">
        <v>80</v>
      </c>
      <c r="C112" s="7" t="s">
        <v>125</v>
      </c>
      <c r="D112" s="7" t="s">
        <v>116</v>
      </c>
      <c r="E112" s="7" t="s">
        <v>117</v>
      </c>
      <c r="F112" s="7" t="s">
        <v>309</v>
      </c>
      <c r="G112" s="7" t="s">
        <v>2020</v>
      </c>
      <c r="H112" s="162" t="s">
        <v>310</v>
      </c>
      <c r="I112" s="7" t="s">
        <v>311</v>
      </c>
      <c r="J112" s="7" t="s">
        <v>311</v>
      </c>
      <c r="K112" s="7">
        <v>48382.2</v>
      </c>
      <c r="L112" s="7" t="s">
        <v>444</v>
      </c>
    </row>
    <row r="113" spans="2:12" x14ac:dyDescent="0.25">
      <c r="B113" s="7" t="s">
        <v>80</v>
      </c>
      <c r="C113" s="7" t="s">
        <v>125</v>
      </c>
      <c r="D113" s="7" t="s">
        <v>116</v>
      </c>
      <c r="E113" s="7" t="s">
        <v>117</v>
      </c>
      <c r="F113" s="7" t="s">
        <v>309</v>
      </c>
      <c r="G113" s="7" t="s">
        <v>2020</v>
      </c>
      <c r="H113" s="162" t="s">
        <v>310</v>
      </c>
      <c r="I113" s="7" t="s">
        <v>311</v>
      </c>
      <c r="J113" s="7" t="s">
        <v>311</v>
      </c>
      <c r="K113" s="7">
        <v>48382.2</v>
      </c>
      <c r="L113" s="7" t="s">
        <v>444</v>
      </c>
    </row>
    <row r="114" spans="2:12" x14ac:dyDescent="0.25">
      <c r="B114" s="7" t="s">
        <v>80</v>
      </c>
      <c r="C114" s="7" t="s">
        <v>125</v>
      </c>
      <c r="D114" s="7" t="s">
        <v>116</v>
      </c>
      <c r="E114" s="7" t="s">
        <v>117</v>
      </c>
      <c r="F114" s="7" t="s">
        <v>309</v>
      </c>
      <c r="G114" s="7" t="s">
        <v>2020</v>
      </c>
      <c r="H114" s="162" t="s">
        <v>310</v>
      </c>
      <c r="I114" s="7" t="s">
        <v>311</v>
      </c>
      <c r="J114" s="7" t="s">
        <v>311</v>
      </c>
      <c r="K114" s="7">
        <v>48382.2</v>
      </c>
      <c r="L114" s="7" t="s">
        <v>444</v>
      </c>
    </row>
    <row r="115" spans="2:12" x14ac:dyDescent="0.25">
      <c r="B115" s="7" t="s">
        <v>80</v>
      </c>
      <c r="C115" s="7" t="s">
        <v>125</v>
      </c>
      <c r="D115" s="7" t="s">
        <v>116</v>
      </c>
      <c r="E115" s="7" t="s">
        <v>117</v>
      </c>
      <c r="F115" s="7" t="s">
        <v>309</v>
      </c>
      <c r="G115" s="7" t="s">
        <v>2020</v>
      </c>
      <c r="H115" s="162" t="s">
        <v>310</v>
      </c>
      <c r="I115" s="7" t="s">
        <v>311</v>
      </c>
      <c r="J115" s="7" t="s">
        <v>311</v>
      </c>
      <c r="K115" s="7">
        <v>48382.2</v>
      </c>
      <c r="L115" s="7" t="s">
        <v>444</v>
      </c>
    </row>
    <row r="116" spans="2:12" hidden="1" x14ac:dyDescent="0.25">
      <c r="B116" s="7" t="s">
        <v>69</v>
      </c>
      <c r="C116" s="7" t="s">
        <v>125</v>
      </c>
      <c r="D116" s="7" t="s">
        <v>243</v>
      </c>
      <c r="E116" s="7" t="s">
        <v>245</v>
      </c>
      <c r="F116" s="7" t="s">
        <v>338</v>
      </c>
      <c r="G116" s="7" t="s">
        <v>1955</v>
      </c>
      <c r="H116" s="162" t="s">
        <v>249</v>
      </c>
      <c r="I116" s="7">
        <v>42934</v>
      </c>
      <c r="J116" s="7" t="s">
        <v>250</v>
      </c>
      <c r="K116" s="7">
        <v>48750</v>
      </c>
      <c r="L116" s="7" t="s">
        <v>448</v>
      </c>
    </row>
    <row r="117" spans="2:12" hidden="1" x14ac:dyDescent="0.25">
      <c r="B117" s="7" t="s">
        <v>80</v>
      </c>
      <c r="C117" s="7" t="s">
        <v>125</v>
      </c>
      <c r="D117" s="7" t="s">
        <v>323</v>
      </c>
      <c r="E117" s="7" t="s">
        <v>329</v>
      </c>
      <c r="F117" s="7" t="s">
        <v>119</v>
      </c>
      <c r="G117" s="7" t="s">
        <v>1955</v>
      </c>
      <c r="H117" s="162">
        <v>766</v>
      </c>
      <c r="I117" s="7">
        <v>43077</v>
      </c>
      <c r="J117" s="7">
        <v>43077</v>
      </c>
      <c r="K117" s="7">
        <v>57839.43</v>
      </c>
      <c r="L117" s="7" t="s">
        <v>447</v>
      </c>
    </row>
    <row r="118" spans="2:12" hidden="1" x14ac:dyDescent="0.25">
      <c r="B118" s="7" t="s">
        <v>80</v>
      </c>
      <c r="C118" s="7" t="s">
        <v>125</v>
      </c>
      <c r="D118" s="7" t="s">
        <v>323</v>
      </c>
      <c r="E118" s="7" t="s">
        <v>329</v>
      </c>
      <c r="F118" s="7" t="s">
        <v>119</v>
      </c>
      <c r="G118" s="7" t="s">
        <v>1955</v>
      </c>
      <c r="H118" s="162">
        <v>766</v>
      </c>
      <c r="I118" s="7">
        <v>43077</v>
      </c>
      <c r="J118" s="7">
        <v>43077</v>
      </c>
      <c r="K118" s="7">
        <v>57839.43</v>
      </c>
      <c r="L118" s="7" t="s">
        <v>429</v>
      </c>
    </row>
    <row r="119" spans="2:12" hidden="1" x14ac:dyDescent="0.25">
      <c r="B119" s="7" t="s">
        <v>80</v>
      </c>
      <c r="C119" s="7" t="s">
        <v>125</v>
      </c>
      <c r="D119" s="7" t="s">
        <v>323</v>
      </c>
      <c r="E119" s="7" t="s">
        <v>329</v>
      </c>
      <c r="F119" s="7" t="s">
        <v>119</v>
      </c>
      <c r="G119" s="7" t="s">
        <v>1955</v>
      </c>
      <c r="H119" s="162">
        <v>766</v>
      </c>
      <c r="I119" s="7">
        <v>43077</v>
      </c>
      <c r="J119" s="7">
        <v>43077</v>
      </c>
      <c r="K119" s="7">
        <v>57839.43</v>
      </c>
      <c r="L119" s="7" t="s">
        <v>430</v>
      </c>
    </row>
    <row r="120" spans="2:12" hidden="1" x14ac:dyDescent="0.25">
      <c r="B120" s="7" t="s">
        <v>80</v>
      </c>
      <c r="C120" s="7" t="s">
        <v>125</v>
      </c>
      <c r="D120" s="7" t="s">
        <v>323</v>
      </c>
      <c r="E120" s="7" t="s">
        <v>329</v>
      </c>
      <c r="F120" s="7" t="s">
        <v>119</v>
      </c>
      <c r="G120" s="7" t="s">
        <v>1955</v>
      </c>
      <c r="H120" s="162">
        <v>766</v>
      </c>
      <c r="I120" s="7">
        <v>43077</v>
      </c>
      <c r="J120" s="7">
        <v>43077</v>
      </c>
      <c r="K120" s="7">
        <v>57839.43</v>
      </c>
      <c r="L120" s="7" t="s">
        <v>431</v>
      </c>
    </row>
    <row r="121" spans="2:12" hidden="1" x14ac:dyDescent="0.25">
      <c r="B121" s="7" t="s">
        <v>80</v>
      </c>
      <c r="C121" s="7" t="s">
        <v>125</v>
      </c>
      <c r="D121" s="7" t="s">
        <v>648</v>
      </c>
      <c r="E121" s="7" t="s">
        <v>649</v>
      </c>
      <c r="F121" s="7" t="s">
        <v>119</v>
      </c>
      <c r="G121" s="7" t="s">
        <v>1955</v>
      </c>
      <c r="H121" s="162">
        <v>140</v>
      </c>
      <c r="I121" s="7">
        <v>43228</v>
      </c>
      <c r="J121" s="7">
        <v>43228</v>
      </c>
      <c r="K121" s="7">
        <v>31250</v>
      </c>
      <c r="L121" s="7" t="s">
        <v>653</v>
      </c>
    </row>
    <row r="122" spans="2:12" hidden="1" x14ac:dyDescent="0.25">
      <c r="B122" s="7" t="s">
        <v>80</v>
      </c>
      <c r="C122" s="7" t="s">
        <v>125</v>
      </c>
      <c r="D122" s="7" t="s">
        <v>648</v>
      </c>
      <c r="E122" s="7" t="s">
        <v>649</v>
      </c>
      <c r="F122" s="7" t="s">
        <v>119</v>
      </c>
      <c r="G122" s="7" t="s">
        <v>1955</v>
      </c>
      <c r="H122" s="162">
        <v>140</v>
      </c>
      <c r="I122" s="7">
        <v>43228</v>
      </c>
      <c r="J122" s="7">
        <v>43228</v>
      </c>
      <c r="K122" s="7">
        <v>31250</v>
      </c>
      <c r="L122" s="7" t="s">
        <v>653</v>
      </c>
    </row>
    <row r="123" spans="2:12" hidden="1" x14ac:dyDescent="0.25">
      <c r="B123" s="7" t="s">
        <v>80</v>
      </c>
      <c r="C123" s="7" t="s">
        <v>125</v>
      </c>
      <c r="D123" s="7" t="s">
        <v>648</v>
      </c>
      <c r="E123" s="7" t="s">
        <v>649</v>
      </c>
      <c r="F123" s="7" t="s">
        <v>119</v>
      </c>
      <c r="G123" s="7" t="s">
        <v>1955</v>
      </c>
      <c r="H123" s="162">
        <v>140</v>
      </c>
      <c r="I123" s="7">
        <v>43228</v>
      </c>
      <c r="J123" s="7">
        <v>43228</v>
      </c>
      <c r="K123" s="7">
        <v>31250</v>
      </c>
      <c r="L123" s="7" t="s">
        <v>653</v>
      </c>
    </row>
    <row r="124" spans="2:12" hidden="1" x14ac:dyDescent="0.25">
      <c r="B124" s="7" t="s">
        <v>80</v>
      </c>
      <c r="C124" s="7" t="s">
        <v>125</v>
      </c>
      <c r="D124" s="7" t="s">
        <v>648</v>
      </c>
      <c r="E124" s="7" t="s">
        <v>649</v>
      </c>
      <c r="F124" s="7" t="s">
        <v>119</v>
      </c>
      <c r="G124" s="7" t="s">
        <v>1955</v>
      </c>
      <c r="H124" s="162">
        <v>140</v>
      </c>
      <c r="I124" s="7">
        <v>43228</v>
      </c>
      <c r="J124" s="7">
        <v>43228</v>
      </c>
      <c r="K124" s="7">
        <v>31250</v>
      </c>
      <c r="L124" s="7" t="s">
        <v>653</v>
      </c>
    </row>
    <row r="125" spans="2:12" hidden="1" x14ac:dyDescent="0.25">
      <c r="B125" s="7" t="s">
        <v>80</v>
      </c>
      <c r="C125" s="7" t="s">
        <v>125</v>
      </c>
      <c r="D125" s="7" t="s">
        <v>648</v>
      </c>
      <c r="E125" s="7" t="s">
        <v>649</v>
      </c>
      <c r="F125" s="7" t="s">
        <v>119</v>
      </c>
      <c r="G125" s="7" t="s">
        <v>1955</v>
      </c>
      <c r="H125" s="162">
        <v>140</v>
      </c>
      <c r="I125" s="7">
        <v>43228</v>
      </c>
      <c r="J125" s="7">
        <v>43228</v>
      </c>
      <c r="K125" s="7">
        <v>31250</v>
      </c>
      <c r="L125" s="7" t="s">
        <v>653</v>
      </c>
    </row>
    <row r="126" spans="2:12" hidden="1" x14ac:dyDescent="0.25">
      <c r="B126" s="7" t="s">
        <v>80</v>
      </c>
      <c r="C126" s="7" t="s">
        <v>125</v>
      </c>
      <c r="D126" s="7" t="s">
        <v>648</v>
      </c>
      <c r="E126" s="7" t="s">
        <v>649</v>
      </c>
      <c r="F126" s="7" t="s">
        <v>119</v>
      </c>
      <c r="G126" s="7" t="s">
        <v>1955</v>
      </c>
      <c r="H126" s="162">
        <v>140</v>
      </c>
      <c r="I126" s="7">
        <v>43228</v>
      </c>
      <c r="J126" s="7">
        <v>43228</v>
      </c>
      <c r="K126" s="7">
        <v>31250</v>
      </c>
      <c r="L126" s="7" t="s">
        <v>653</v>
      </c>
    </row>
    <row r="127" spans="2:12" x14ac:dyDescent="0.25">
      <c r="B127" s="7" t="s">
        <v>81</v>
      </c>
      <c r="C127" s="7" t="s">
        <v>2031</v>
      </c>
      <c r="D127" s="7" t="s">
        <v>26</v>
      </c>
      <c r="E127" s="7" t="s">
        <v>27</v>
      </c>
      <c r="F127" s="7" t="s">
        <v>86</v>
      </c>
      <c r="G127" s="7" t="s">
        <v>2020</v>
      </c>
      <c r="H127" s="162" t="s">
        <v>86</v>
      </c>
      <c r="I127" s="7" t="s">
        <v>86</v>
      </c>
      <c r="J127" s="7" t="s">
        <v>86</v>
      </c>
      <c r="K127" s="7" t="s">
        <v>86</v>
      </c>
      <c r="L127" s="7" t="s">
        <v>445</v>
      </c>
    </row>
    <row r="128" spans="2:12" x14ac:dyDescent="0.25">
      <c r="B128" s="7" t="s">
        <v>81</v>
      </c>
      <c r="C128" s="7" t="s">
        <v>2031</v>
      </c>
      <c r="D128" s="7" t="s">
        <v>18</v>
      </c>
      <c r="E128" s="7" t="s">
        <v>19</v>
      </c>
      <c r="F128" s="7" t="s">
        <v>86</v>
      </c>
      <c r="G128" s="7" t="s">
        <v>2020</v>
      </c>
      <c r="H128" s="162" t="s">
        <v>86</v>
      </c>
      <c r="I128" s="7" t="s">
        <v>86</v>
      </c>
      <c r="J128" s="7" t="s">
        <v>86</v>
      </c>
      <c r="K128" s="7" t="s">
        <v>86</v>
      </c>
      <c r="L128" s="7" t="s">
        <v>445</v>
      </c>
    </row>
    <row r="129" spans="2:12" x14ac:dyDescent="0.25">
      <c r="B129" s="7" t="s">
        <v>81</v>
      </c>
      <c r="C129" s="7" t="s">
        <v>2031</v>
      </c>
      <c r="D129" s="7" t="s">
        <v>7</v>
      </c>
      <c r="E129" s="7" t="s">
        <v>19</v>
      </c>
      <c r="F129" s="7" t="s">
        <v>86</v>
      </c>
      <c r="G129" s="7" t="s">
        <v>2020</v>
      </c>
      <c r="H129" s="162" t="s">
        <v>86</v>
      </c>
      <c r="I129" s="7" t="s">
        <v>86</v>
      </c>
      <c r="J129" s="7" t="s">
        <v>86</v>
      </c>
      <c r="K129" s="7" t="s">
        <v>86</v>
      </c>
      <c r="L129" s="7" t="s">
        <v>445</v>
      </c>
    </row>
    <row r="130" spans="2:12" hidden="1" x14ac:dyDescent="0.25">
      <c r="B130" s="7" t="s">
        <v>81</v>
      </c>
      <c r="C130" s="7" t="s">
        <v>419</v>
      </c>
      <c r="D130" s="7" t="s">
        <v>420</v>
      </c>
      <c r="E130" s="7" t="s">
        <v>422</v>
      </c>
      <c r="F130" s="7" t="s">
        <v>119</v>
      </c>
      <c r="G130" s="7" t="s">
        <v>1955</v>
      </c>
      <c r="H130" s="162" t="s">
        <v>439</v>
      </c>
      <c r="I130" s="7">
        <v>43077</v>
      </c>
      <c r="J130" s="7">
        <v>43077</v>
      </c>
      <c r="K130" s="7">
        <v>77426</v>
      </c>
      <c r="L130" s="7" t="s">
        <v>432</v>
      </c>
    </row>
    <row r="131" spans="2:12" x14ac:dyDescent="0.25">
      <c r="B131" s="7" t="s">
        <v>79</v>
      </c>
      <c r="C131" s="7" t="s">
        <v>2031</v>
      </c>
      <c r="D131" s="7" t="s">
        <v>20</v>
      </c>
      <c r="E131" s="7" t="s">
        <v>19</v>
      </c>
      <c r="F131" s="7" t="s">
        <v>86</v>
      </c>
      <c r="G131" s="7" t="s">
        <v>2020</v>
      </c>
      <c r="H131" s="162" t="s">
        <v>86</v>
      </c>
      <c r="I131" s="7" t="s">
        <v>86</v>
      </c>
      <c r="J131" s="7" t="s">
        <v>86</v>
      </c>
      <c r="K131" s="7" t="s">
        <v>86</v>
      </c>
      <c r="L131" s="7" t="s">
        <v>445</v>
      </c>
    </row>
    <row r="132" spans="2:12" x14ac:dyDescent="0.25">
      <c r="B132" s="7" t="s">
        <v>79</v>
      </c>
      <c r="C132" s="7" t="s">
        <v>2031</v>
      </c>
      <c r="D132" s="7" t="s">
        <v>20</v>
      </c>
      <c r="E132" s="7" t="s">
        <v>19</v>
      </c>
      <c r="F132" s="7" t="s">
        <v>86</v>
      </c>
      <c r="G132" s="7" t="s">
        <v>2020</v>
      </c>
      <c r="H132" s="162" t="s">
        <v>86</v>
      </c>
      <c r="I132" s="7" t="s">
        <v>86</v>
      </c>
      <c r="J132" s="7" t="s">
        <v>86</v>
      </c>
      <c r="K132" s="7" t="s">
        <v>86</v>
      </c>
      <c r="L132" s="7" t="s">
        <v>445</v>
      </c>
    </row>
    <row r="133" spans="2:12" x14ac:dyDescent="0.25">
      <c r="B133" s="7" t="s">
        <v>79</v>
      </c>
      <c r="C133" s="7" t="s">
        <v>2031</v>
      </c>
      <c r="D133" s="7" t="s">
        <v>20</v>
      </c>
      <c r="E133" s="7" t="s">
        <v>19</v>
      </c>
      <c r="F133" s="7" t="s">
        <v>86</v>
      </c>
      <c r="G133" s="7" t="s">
        <v>2020</v>
      </c>
      <c r="H133" s="162" t="s">
        <v>86</v>
      </c>
      <c r="I133" s="7" t="s">
        <v>86</v>
      </c>
      <c r="J133" s="7" t="s">
        <v>86</v>
      </c>
      <c r="K133" s="7" t="s">
        <v>86</v>
      </c>
      <c r="L133" s="7" t="s">
        <v>445</v>
      </c>
    </row>
    <row r="134" spans="2:12" x14ac:dyDescent="0.25">
      <c r="B134" s="7" t="s">
        <v>79</v>
      </c>
      <c r="C134" s="7" t="s">
        <v>2031</v>
      </c>
      <c r="D134" s="7" t="s">
        <v>26</v>
      </c>
      <c r="E134" s="7" t="s">
        <v>19</v>
      </c>
      <c r="F134" s="7" t="s">
        <v>86</v>
      </c>
      <c r="G134" s="7" t="s">
        <v>2020</v>
      </c>
      <c r="H134" s="162" t="s">
        <v>86</v>
      </c>
      <c r="I134" s="7" t="s">
        <v>86</v>
      </c>
      <c r="J134" s="7" t="s">
        <v>86</v>
      </c>
      <c r="K134" s="7" t="s">
        <v>86</v>
      </c>
      <c r="L134" s="7" t="s">
        <v>445</v>
      </c>
    </row>
    <row r="135" spans="2:12" hidden="1" x14ac:dyDescent="0.25">
      <c r="B135" s="7" t="s">
        <v>80</v>
      </c>
      <c r="C135" s="7" t="s">
        <v>125</v>
      </c>
      <c r="D135" s="7" t="s">
        <v>251</v>
      </c>
      <c r="E135" s="7" t="s">
        <v>253</v>
      </c>
      <c r="F135" s="7" t="s">
        <v>338</v>
      </c>
      <c r="G135" s="7" t="s">
        <v>1955</v>
      </c>
      <c r="H135" s="162" t="s">
        <v>302</v>
      </c>
      <c r="I135" s="7">
        <v>42949</v>
      </c>
      <c r="J135" s="7" t="s">
        <v>303</v>
      </c>
      <c r="K135" s="7">
        <v>48750</v>
      </c>
      <c r="L135" s="7" t="s">
        <v>449</v>
      </c>
    </row>
    <row r="136" spans="2:12" hidden="1" x14ac:dyDescent="0.25">
      <c r="B136" s="7" t="s">
        <v>80</v>
      </c>
      <c r="C136" s="7" t="s">
        <v>125</v>
      </c>
      <c r="D136" s="7" t="s">
        <v>251</v>
      </c>
      <c r="E136" s="7" t="s">
        <v>253</v>
      </c>
      <c r="F136" s="7" t="s">
        <v>338</v>
      </c>
      <c r="G136" s="7" t="s">
        <v>1955</v>
      </c>
      <c r="H136" s="162" t="s">
        <v>302</v>
      </c>
      <c r="I136" s="7">
        <v>42949</v>
      </c>
      <c r="J136" s="7" t="s">
        <v>303</v>
      </c>
      <c r="K136" s="7">
        <v>48750</v>
      </c>
      <c r="L136" s="7" t="s">
        <v>450</v>
      </c>
    </row>
    <row r="137" spans="2:12" hidden="1" x14ac:dyDescent="0.25">
      <c r="B137" s="7" t="s">
        <v>80</v>
      </c>
      <c r="C137" s="7" t="s">
        <v>125</v>
      </c>
      <c r="D137" s="7" t="s">
        <v>251</v>
      </c>
      <c r="E137" s="7" t="s">
        <v>253</v>
      </c>
      <c r="F137" s="7" t="s">
        <v>338</v>
      </c>
      <c r="G137" s="7" t="s">
        <v>1955</v>
      </c>
      <c r="H137" s="162" t="s">
        <v>302</v>
      </c>
      <c r="I137" s="7">
        <v>42949</v>
      </c>
      <c r="J137" s="7" t="s">
        <v>303</v>
      </c>
      <c r="K137" s="7">
        <v>48750</v>
      </c>
      <c r="L137" s="7" t="s">
        <v>451</v>
      </c>
    </row>
    <row r="138" spans="2:12" hidden="1" x14ac:dyDescent="0.25">
      <c r="B138" s="7" t="s">
        <v>80</v>
      </c>
      <c r="C138" s="7" t="s">
        <v>125</v>
      </c>
      <c r="D138" s="7" t="s">
        <v>251</v>
      </c>
      <c r="E138" s="7" t="s">
        <v>253</v>
      </c>
      <c r="F138" s="7" t="s">
        <v>338</v>
      </c>
      <c r="G138" s="7" t="s">
        <v>1955</v>
      </c>
      <c r="H138" s="162" t="s">
        <v>302</v>
      </c>
      <c r="I138" s="7">
        <v>42949</v>
      </c>
      <c r="J138" s="7" t="s">
        <v>303</v>
      </c>
      <c r="K138" s="7">
        <v>48750</v>
      </c>
      <c r="L138" s="7" t="s">
        <v>504</v>
      </c>
    </row>
    <row r="139" spans="2:12" hidden="1" x14ac:dyDescent="0.25">
      <c r="B139" s="7" t="s">
        <v>80</v>
      </c>
      <c r="C139" s="7" t="s">
        <v>125</v>
      </c>
      <c r="D139" s="7" t="s">
        <v>251</v>
      </c>
      <c r="E139" s="7" t="s">
        <v>253</v>
      </c>
      <c r="F139" s="7" t="s">
        <v>338</v>
      </c>
      <c r="G139" s="7" t="s">
        <v>1955</v>
      </c>
      <c r="H139" s="162" t="s">
        <v>302</v>
      </c>
      <c r="I139" s="7">
        <v>42949</v>
      </c>
      <c r="J139" s="7" t="s">
        <v>303</v>
      </c>
      <c r="K139" s="7">
        <v>48750</v>
      </c>
      <c r="L139" s="7" t="s">
        <v>452</v>
      </c>
    </row>
    <row r="140" spans="2:12" hidden="1" x14ac:dyDescent="0.25">
      <c r="B140" s="7" t="s">
        <v>80</v>
      </c>
      <c r="C140" s="7" t="s">
        <v>125</v>
      </c>
      <c r="D140" s="7" t="s">
        <v>251</v>
      </c>
      <c r="E140" s="7" t="s">
        <v>253</v>
      </c>
      <c r="F140" s="7" t="s">
        <v>338</v>
      </c>
      <c r="G140" s="7" t="s">
        <v>1955</v>
      </c>
      <c r="H140" s="162" t="s">
        <v>302</v>
      </c>
      <c r="I140" s="7">
        <v>42949</v>
      </c>
      <c r="J140" s="7" t="s">
        <v>303</v>
      </c>
      <c r="K140" s="7">
        <v>48750</v>
      </c>
      <c r="L140" s="7" t="s">
        <v>453</v>
      </c>
    </row>
    <row r="141" spans="2:12" hidden="1" x14ac:dyDescent="0.25">
      <c r="B141" s="7" t="s">
        <v>80</v>
      </c>
      <c r="C141" s="7" t="s">
        <v>125</v>
      </c>
      <c r="D141" s="7" t="s">
        <v>251</v>
      </c>
      <c r="E141" s="7" t="s">
        <v>253</v>
      </c>
      <c r="F141" s="7" t="s">
        <v>338</v>
      </c>
      <c r="G141" s="7" t="s">
        <v>1955</v>
      </c>
      <c r="H141" s="162" t="s">
        <v>302</v>
      </c>
      <c r="I141" s="7">
        <v>42949</v>
      </c>
      <c r="J141" s="7" t="s">
        <v>303</v>
      </c>
      <c r="K141" s="7">
        <v>48750</v>
      </c>
      <c r="L141" s="7" t="s">
        <v>454</v>
      </c>
    </row>
    <row r="142" spans="2:12" hidden="1" x14ac:dyDescent="0.25">
      <c r="B142" s="7" t="s">
        <v>80</v>
      </c>
      <c r="C142" s="7" t="s">
        <v>125</v>
      </c>
      <c r="D142" s="7" t="s">
        <v>251</v>
      </c>
      <c r="E142" s="7" t="s">
        <v>253</v>
      </c>
      <c r="F142" s="7" t="s">
        <v>338</v>
      </c>
      <c r="G142" s="7" t="s">
        <v>1955</v>
      </c>
      <c r="H142" s="162" t="s">
        <v>302</v>
      </c>
      <c r="I142" s="7">
        <v>42949</v>
      </c>
      <c r="J142" s="7" t="s">
        <v>303</v>
      </c>
      <c r="K142" s="7">
        <v>48750</v>
      </c>
      <c r="L142" s="7" t="s">
        <v>455</v>
      </c>
    </row>
    <row r="143" spans="2:12" hidden="1" x14ac:dyDescent="0.25">
      <c r="B143" s="7" t="s">
        <v>80</v>
      </c>
      <c r="C143" s="7" t="s">
        <v>125</v>
      </c>
      <c r="D143" s="7" t="s">
        <v>251</v>
      </c>
      <c r="E143" s="7" t="s">
        <v>253</v>
      </c>
      <c r="F143" s="7" t="s">
        <v>338</v>
      </c>
      <c r="G143" s="7" t="s">
        <v>1955</v>
      </c>
      <c r="H143" s="162" t="s">
        <v>302</v>
      </c>
      <c r="I143" s="7">
        <v>42949</v>
      </c>
      <c r="J143" s="7" t="s">
        <v>303</v>
      </c>
      <c r="K143" s="7">
        <v>48750</v>
      </c>
      <c r="L143" s="7" t="s">
        <v>456</v>
      </c>
    </row>
    <row r="144" spans="2:12" hidden="1" x14ac:dyDescent="0.25">
      <c r="B144" s="7" t="s">
        <v>80</v>
      </c>
      <c r="C144" s="7" t="s">
        <v>125</v>
      </c>
      <c r="D144" s="7" t="s">
        <v>251</v>
      </c>
      <c r="E144" s="7" t="s">
        <v>253</v>
      </c>
      <c r="F144" s="7" t="s">
        <v>338</v>
      </c>
      <c r="G144" s="7" t="s">
        <v>1955</v>
      </c>
      <c r="H144" s="162" t="s">
        <v>302</v>
      </c>
      <c r="I144" s="7">
        <v>42949</v>
      </c>
      <c r="J144" s="7" t="s">
        <v>303</v>
      </c>
      <c r="K144" s="7">
        <v>48750</v>
      </c>
      <c r="L144" s="7" t="s">
        <v>457</v>
      </c>
    </row>
    <row r="145" spans="2:12" hidden="1" x14ac:dyDescent="0.25">
      <c r="B145" s="7" t="s">
        <v>80</v>
      </c>
      <c r="C145" s="7" t="s">
        <v>125</v>
      </c>
      <c r="D145" s="7" t="s">
        <v>251</v>
      </c>
      <c r="E145" s="7" t="s">
        <v>253</v>
      </c>
      <c r="F145" s="7" t="s">
        <v>338</v>
      </c>
      <c r="G145" s="7" t="s">
        <v>1955</v>
      </c>
      <c r="H145" s="162" t="s">
        <v>302</v>
      </c>
      <c r="I145" s="7">
        <v>42949</v>
      </c>
      <c r="J145" s="7" t="s">
        <v>303</v>
      </c>
      <c r="K145" s="7">
        <v>48750</v>
      </c>
      <c r="L145" s="7" t="s">
        <v>458</v>
      </c>
    </row>
    <row r="146" spans="2:12" hidden="1" x14ac:dyDescent="0.25">
      <c r="B146" s="7" t="s">
        <v>80</v>
      </c>
      <c r="C146" s="7" t="s">
        <v>125</v>
      </c>
      <c r="D146" s="7" t="s">
        <v>251</v>
      </c>
      <c r="E146" s="7" t="s">
        <v>253</v>
      </c>
      <c r="F146" s="7" t="s">
        <v>338</v>
      </c>
      <c r="G146" s="7" t="s">
        <v>1955</v>
      </c>
      <c r="H146" s="162" t="s">
        <v>302</v>
      </c>
      <c r="I146" s="7">
        <v>42949</v>
      </c>
      <c r="J146" s="7" t="s">
        <v>303</v>
      </c>
      <c r="K146" s="7">
        <v>48750</v>
      </c>
      <c r="L146" s="7" t="s">
        <v>459</v>
      </c>
    </row>
    <row r="147" spans="2:12" hidden="1" x14ac:dyDescent="0.25">
      <c r="B147" s="7" t="s">
        <v>80</v>
      </c>
      <c r="C147" s="7" t="s">
        <v>125</v>
      </c>
      <c r="D147" s="7" t="s">
        <v>251</v>
      </c>
      <c r="E147" s="7" t="s">
        <v>253</v>
      </c>
      <c r="F147" s="7" t="s">
        <v>338</v>
      </c>
      <c r="G147" s="7" t="s">
        <v>1955</v>
      </c>
      <c r="H147" s="162" t="s">
        <v>302</v>
      </c>
      <c r="I147" s="7">
        <v>42949</v>
      </c>
      <c r="J147" s="7" t="s">
        <v>303</v>
      </c>
      <c r="K147" s="7">
        <v>48750</v>
      </c>
      <c r="L147" s="7" t="s">
        <v>460</v>
      </c>
    </row>
    <row r="148" spans="2:12" hidden="1" x14ac:dyDescent="0.25">
      <c r="B148" s="7" t="s">
        <v>80</v>
      </c>
      <c r="C148" s="7" t="s">
        <v>125</v>
      </c>
      <c r="D148" s="7" t="s">
        <v>251</v>
      </c>
      <c r="E148" s="7" t="s">
        <v>253</v>
      </c>
      <c r="F148" s="7" t="s">
        <v>338</v>
      </c>
      <c r="G148" s="7" t="s">
        <v>1955</v>
      </c>
      <c r="H148" s="162" t="s">
        <v>302</v>
      </c>
      <c r="I148" s="7">
        <v>42949</v>
      </c>
      <c r="J148" s="7" t="s">
        <v>303</v>
      </c>
      <c r="K148" s="7">
        <v>48750</v>
      </c>
      <c r="L148" s="7" t="s">
        <v>461</v>
      </c>
    </row>
    <row r="149" spans="2:12" hidden="1" x14ac:dyDescent="0.25">
      <c r="B149" s="7" t="s">
        <v>80</v>
      </c>
      <c r="C149" s="7" t="s">
        <v>125</v>
      </c>
      <c r="D149" s="7" t="s">
        <v>251</v>
      </c>
      <c r="E149" s="7" t="s">
        <v>253</v>
      </c>
      <c r="F149" s="7" t="s">
        <v>338</v>
      </c>
      <c r="G149" s="7" t="s">
        <v>1955</v>
      </c>
      <c r="H149" s="162" t="s">
        <v>302</v>
      </c>
      <c r="I149" s="7">
        <v>42949</v>
      </c>
      <c r="J149" s="7" t="s">
        <v>303</v>
      </c>
      <c r="K149" s="7">
        <v>48750</v>
      </c>
      <c r="L149" s="7" t="s">
        <v>462</v>
      </c>
    </row>
    <row r="150" spans="2:12" hidden="1" x14ac:dyDescent="0.25">
      <c r="B150" s="7" t="s">
        <v>80</v>
      </c>
      <c r="C150" s="7" t="s">
        <v>125</v>
      </c>
      <c r="D150" s="7" t="s">
        <v>251</v>
      </c>
      <c r="E150" s="7" t="s">
        <v>253</v>
      </c>
      <c r="F150" s="7" t="s">
        <v>338</v>
      </c>
      <c r="G150" s="7" t="s">
        <v>1955</v>
      </c>
      <c r="H150" s="162" t="s">
        <v>302</v>
      </c>
      <c r="I150" s="7">
        <v>42949</v>
      </c>
      <c r="J150" s="7" t="s">
        <v>303</v>
      </c>
      <c r="K150" s="7">
        <v>48750</v>
      </c>
      <c r="L150" s="7" t="s">
        <v>463</v>
      </c>
    </row>
    <row r="151" spans="2:12" hidden="1" x14ac:dyDescent="0.25">
      <c r="B151" s="7" t="s">
        <v>80</v>
      </c>
      <c r="C151" s="7" t="s">
        <v>125</v>
      </c>
      <c r="D151" s="7" t="s">
        <v>251</v>
      </c>
      <c r="E151" s="7" t="s">
        <v>253</v>
      </c>
      <c r="F151" s="7" t="s">
        <v>338</v>
      </c>
      <c r="G151" s="7" t="s">
        <v>1955</v>
      </c>
      <c r="H151" s="162" t="s">
        <v>302</v>
      </c>
      <c r="I151" s="7">
        <v>42949</v>
      </c>
      <c r="J151" s="7" t="s">
        <v>303</v>
      </c>
      <c r="K151" s="7">
        <v>48750</v>
      </c>
      <c r="L151" s="7" t="s">
        <v>464</v>
      </c>
    </row>
    <row r="152" spans="2:12" hidden="1" x14ac:dyDescent="0.25">
      <c r="B152" s="7" t="s">
        <v>80</v>
      </c>
      <c r="C152" s="7" t="s">
        <v>125</v>
      </c>
      <c r="D152" s="7" t="s">
        <v>251</v>
      </c>
      <c r="E152" s="7" t="s">
        <v>253</v>
      </c>
      <c r="F152" s="7" t="s">
        <v>338</v>
      </c>
      <c r="G152" s="7" t="s">
        <v>1955</v>
      </c>
      <c r="H152" s="162" t="s">
        <v>302</v>
      </c>
      <c r="I152" s="7">
        <v>42949</v>
      </c>
      <c r="J152" s="7" t="s">
        <v>303</v>
      </c>
      <c r="K152" s="7">
        <v>48750</v>
      </c>
      <c r="L152" s="7" t="s">
        <v>465</v>
      </c>
    </row>
    <row r="153" spans="2:12" hidden="1" x14ac:dyDescent="0.25">
      <c r="B153" s="7" t="s">
        <v>80</v>
      </c>
      <c r="C153" s="7" t="s">
        <v>125</v>
      </c>
      <c r="D153" s="7" t="s">
        <v>251</v>
      </c>
      <c r="E153" s="7" t="s">
        <v>253</v>
      </c>
      <c r="F153" s="7" t="s">
        <v>338</v>
      </c>
      <c r="G153" s="7" t="s">
        <v>1955</v>
      </c>
      <c r="H153" s="162" t="s">
        <v>302</v>
      </c>
      <c r="I153" s="7">
        <v>42949</v>
      </c>
      <c r="J153" s="7" t="s">
        <v>303</v>
      </c>
      <c r="K153" s="7">
        <v>48750</v>
      </c>
      <c r="L153" s="7" t="s">
        <v>466</v>
      </c>
    </row>
    <row r="154" spans="2:12" hidden="1" x14ac:dyDescent="0.25">
      <c r="B154" s="7" t="s">
        <v>80</v>
      </c>
      <c r="C154" s="7" t="s">
        <v>125</v>
      </c>
      <c r="D154" s="7" t="s">
        <v>251</v>
      </c>
      <c r="E154" s="7" t="s">
        <v>253</v>
      </c>
      <c r="F154" s="7" t="s">
        <v>338</v>
      </c>
      <c r="G154" s="7" t="s">
        <v>1955</v>
      </c>
      <c r="H154" s="162" t="s">
        <v>302</v>
      </c>
      <c r="I154" s="7">
        <v>42949</v>
      </c>
      <c r="J154" s="7" t="s">
        <v>303</v>
      </c>
      <c r="K154" s="7">
        <v>48750</v>
      </c>
      <c r="L154" s="7" t="s">
        <v>467</v>
      </c>
    </row>
    <row r="155" spans="2:12" hidden="1" x14ac:dyDescent="0.25">
      <c r="B155" s="7" t="s">
        <v>80</v>
      </c>
      <c r="C155" s="7" t="s">
        <v>125</v>
      </c>
      <c r="D155" s="7" t="s">
        <v>251</v>
      </c>
      <c r="E155" s="7" t="s">
        <v>253</v>
      </c>
      <c r="F155" s="7" t="s">
        <v>338</v>
      </c>
      <c r="G155" s="7" t="s">
        <v>1955</v>
      </c>
      <c r="H155" s="162" t="s">
        <v>302</v>
      </c>
      <c r="I155" s="7">
        <v>42949</v>
      </c>
      <c r="J155" s="7" t="s">
        <v>303</v>
      </c>
      <c r="K155" s="7">
        <v>48750</v>
      </c>
      <c r="L155" s="7" t="s">
        <v>468</v>
      </c>
    </row>
    <row r="156" spans="2:12" hidden="1" x14ac:dyDescent="0.25">
      <c r="B156" s="7" t="s">
        <v>80</v>
      </c>
      <c r="C156" s="7" t="s">
        <v>125</v>
      </c>
      <c r="D156" s="7" t="s">
        <v>251</v>
      </c>
      <c r="E156" s="7" t="s">
        <v>253</v>
      </c>
      <c r="F156" s="7" t="s">
        <v>338</v>
      </c>
      <c r="G156" s="7" t="s">
        <v>1955</v>
      </c>
      <c r="H156" s="162" t="s">
        <v>302</v>
      </c>
      <c r="I156" s="7">
        <v>42949</v>
      </c>
      <c r="J156" s="7" t="s">
        <v>303</v>
      </c>
      <c r="K156" s="7">
        <v>48750</v>
      </c>
      <c r="L156" s="7" t="s">
        <v>504</v>
      </c>
    </row>
    <row r="157" spans="2:12" hidden="1" x14ac:dyDescent="0.25">
      <c r="B157" s="7" t="s">
        <v>80</v>
      </c>
      <c r="C157" s="7" t="s">
        <v>125</v>
      </c>
      <c r="D157" s="7" t="s">
        <v>251</v>
      </c>
      <c r="E157" s="7" t="s">
        <v>253</v>
      </c>
      <c r="F157" s="7" t="s">
        <v>338</v>
      </c>
      <c r="G157" s="7" t="s">
        <v>1955</v>
      </c>
      <c r="H157" s="162" t="s">
        <v>302</v>
      </c>
      <c r="I157" s="7">
        <v>42949</v>
      </c>
      <c r="J157" s="7" t="s">
        <v>303</v>
      </c>
      <c r="K157" s="7">
        <v>48750</v>
      </c>
      <c r="L157" s="7" t="s">
        <v>469</v>
      </c>
    </row>
    <row r="158" spans="2:12" hidden="1" x14ac:dyDescent="0.25">
      <c r="B158" s="7" t="s">
        <v>80</v>
      </c>
      <c r="C158" s="7" t="s">
        <v>125</v>
      </c>
      <c r="D158" s="7" t="s">
        <v>251</v>
      </c>
      <c r="E158" s="7" t="s">
        <v>253</v>
      </c>
      <c r="F158" s="7" t="s">
        <v>338</v>
      </c>
      <c r="G158" s="7" t="s">
        <v>1955</v>
      </c>
      <c r="H158" s="162" t="s">
        <v>302</v>
      </c>
      <c r="I158" s="7">
        <v>42949</v>
      </c>
      <c r="J158" s="7" t="s">
        <v>303</v>
      </c>
      <c r="K158" s="7">
        <v>48750</v>
      </c>
      <c r="L158" s="7" t="s">
        <v>470</v>
      </c>
    </row>
    <row r="159" spans="2:12" hidden="1" x14ac:dyDescent="0.25">
      <c r="B159" s="7" t="s">
        <v>80</v>
      </c>
      <c r="C159" s="7" t="s">
        <v>125</v>
      </c>
      <c r="D159" s="7" t="s">
        <v>251</v>
      </c>
      <c r="E159" s="7" t="s">
        <v>253</v>
      </c>
      <c r="F159" s="7" t="s">
        <v>338</v>
      </c>
      <c r="G159" s="7" t="s">
        <v>1955</v>
      </c>
      <c r="H159" s="162" t="s">
        <v>302</v>
      </c>
      <c r="I159" s="7">
        <v>42949</v>
      </c>
      <c r="J159" s="7" t="s">
        <v>303</v>
      </c>
      <c r="K159" s="7">
        <v>48750</v>
      </c>
      <c r="L159" s="7" t="s">
        <v>471</v>
      </c>
    </row>
    <row r="160" spans="2:12" hidden="1" x14ac:dyDescent="0.25">
      <c r="B160" s="7" t="s">
        <v>80</v>
      </c>
      <c r="C160" s="7" t="s">
        <v>125</v>
      </c>
      <c r="D160" s="7" t="s">
        <v>251</v>
      </c>
      <c r="E160" s="7" t="s">
        <v>253</v>
      </c>
      <c r="F160" s="7" t="s">
        <v>338</v>
      </c>
      <c r="G160" s="7" t="s">
        <v>1955</v>
      </c>
      <c r="H160" s="162" t="s">
        <v>302</v>
      </c>
      <c r="I160" s="7">
        <v>42949</v>
      </c>
      <c r="J160" s="7" t="s">
        <v>303</v>
      </c>
      <c r="K160" s="7">
        <v>48750</v>
      </c>
      <c r="L160" s="7" t="s">
        <v>472</v>
      </c>
    </row>
    <row r="161" spans="2:12" hidden="1" x14ac:dyDescent="0.25">
      <c r="B161" s="7" t="s">
        <v>80</v>
      </c>
      <c r="C161" s="7" t="s">
        <v>125</v>
      </c>
      <c r="D161" s="7" t="s">
        <v>251</v>
      </c>
      <c r="E161" s="7" t="s">
        <v>253</v>
      </c>
      <c r="F161" s="7" t="s">
        <v>338</v>
      </c>
      <c r="G161" s="7" t="s">
        <v>1955</v>
      </c>
      <c r="H161" s="162" t="s">
        <v>302</v>
      </c>
      <c r="I161" s="7">
        <v>42949</v>
      </c>
      <c r="J161" s="7" t="s">
        <v>303</v>
      </c>
      <c r="K161" s="7">
        <v>48750</v>
      </c>
      <c r="L161" s="7" t="s">
        <v>473</v>
      </c>
    </row>
    <row r="162" spans="2:12" hidden="1" x14ac:dyDescent="0.25">
      <c r="B162" s="7" t="s">
        <v>80</v>
      </c>
      <c r="C162" s="7" t="s">
        <v>125</v>
      </c>
      <c r="D162" s="7" t="s">
        <v>251</v>
      </c>
      <c r="E162" s="7" t="s">
        <v>253</v>
      </c>
      <c r="F162" s="7" t="s">
        <v>338</v>
      </c>
      <c r="G162" s="7" t="s">
        <v>1955</v>
      </c>
      <c r="H162" s="162" t="s">
        <v>302</v>
      </c>
      <c r="I162" s="7">
        <v>42949</v>
      </c>
      <c r="J162" s="7" t="s">
        <v>303</v>
      </c>
      <c r="K162" s="7">
        <v>48750</v>
      </c>
      <c r="L162" s="7" t="s">
        <v>474</v>
      </c>
    </row>
    <row r="163" spans="2:12" hidden="1" x14ac:dyDescent="0.25">
      <c r="B163" s="7" t="s">
        <v>80</v>
      </c>
      <c r="C163" s="7" t="s">
        <v>125</v>
      </c>
      <c r="D163" s="7" t="s">
        <v>251</v>
      </c>
      <c r="E163" s="7" t="s">
        <v>253</v>
      </c>
      <c r="F163" s="7" t="s">
        <v>338</v>
      </c>
      <c r="G163" s="7" t="s">
        <v>1955</v>
      </c>
      <c r="H163" s="162" t="s">
        <v>302</v>
      </c>
      <c r="I163" s="7">
        <v>42949</v>
      </c>
      <c r="J163" s="7" t="s">
        <v>303</v>
      </c>
      <c r="K163" s="7">
        <v>48750</v>
      </c>
      <c r="L163" s="7" t="s">
        <v>475</v>
      </c>
    </row>
    <row r="164" spans="2:12" hidden="1" x14ac:dyDescent="0.25">
      <c r="B164" s="7" t="s">
        <v>80</v>
      </c>
      <c r="C164" s="7" t="s">
        <v>125</v>
      </c>
      <c r="D164" s="7" t="s">
        <v>251</v>
      </c>
      <c r="E164" s="7" t="s">
        <v>253</v>
      </c>
      <c r="F164" s="7" t="s">
        <v>338</v>
      </c>
      <c r="G164" s="7" t="s">
        <v>1955</v>
      </c>
      <c r="H164" s="162" t="s">
        <v>302</v>
      </c>
      <c r="I164" s="7">
        <v>42949</v>
      </c>
      <c r="J164" s="7" t="s">
        <v>303</v>
      </c>
      <c r="K164" s="7">
        <v>48750</v>
      </c>
      <c r="L164" s="7" t="s">
        <v>476</v>
      </c>
    </row>
    <row r="165" spans="2:12" hidden="1" x14ac:dyDescent="0.25">
      <c r="B165" s="7" t="s">
        <v>80</v>
      </c>
      <c r="C165" s="7" t="s">
        <v>125</v>
      </c>
      <c r="D165" s="7" t="s">
        <v>251</v>
      </c>
      <c r="E165" s="7" t="s">
        <v>253</v>
      </c>
      <c r="F165" s="7" t="s">
        <v>338</v>
      </c>
      <c r="G165" s="7" t="s">
        <v>1955</v>
      </c>
      <c r="H165" s="162" t="s">
        <v>302</v>
      </c>
      <c r="I165" s="7">
        <v>42949</v>
      </c>
      <c r="J165" s="7" t="s">
        <v>303</v>
      </c>
      <c r="K165" s="7">
        <v>48750</v>
      </c>
      <c r="L165" s="7" t="s">
        <v>477</v>
      </c>
    </row>
    <row r="166" spans="2:12" hidden="1" x14ac:dyDescent="0.25">
      <c r="B166" s="7" t="s">
        <v>80</v>
      </c>
      <c r="C166" s="7" t="s">
        <v>125</v>
      </c>
      <c r="D166" s="7" t="s">
        <v>251</v>
      </c>
      <c r="E166" s="7" t="s">
        <v>253</v>
      </c>
      <c r="F166" s="7" t="s">
        <v>338</v>
      </c>
      <c r="G166" s="7" t="s">
        <v>1955</v>
      </c>
      <c r="H166" s="162" t="s">
        <v>302</v>
      </c>
      <c r="I166" s="7">
        <v>42949</v>
      </c>
      <c r="J166" s="7" t="s">
        <v>303</v>
      </c>
      <c r="K166" s="7">
        <v>48750</v>
      </c>
      <c r="L166" s="7" t="s">
        <v>478</v>
      </c>
    </row>
    <row r="167" spans="2:12" hidden="1" x14ac:dyDescent="0.25">
      <c r="B167" s="7" t="s">
        <v>80</v>
      </c>
      <c r="C167" s="7" t="s">
        <v>125</v>
      </c>
      <c r="D167" s="7" t="s">
        <v>251</v>
      </c>
      <c r="E167" s="7" t="s">
        <v>253</v>
      </c>
      <c r="F167" s="7" t="s">
        <v>338</v>
      </c>
      <c r="G167" s="7" t="s">
        <v>1955</v>
      </c>
      <c r="H167" s="162" t="s">
        <v>302</v>
      </c>
      <c r="I167" s="7">
        <v>42949</v>
      </c>
      <c r="J167" s="7" t="s">
        <v>303</v>
      </c>
      <c r="K167" s="7">
        <v>48750</v>
      </c>
      <c r="L167" s="7" t="s">
        <v>479</v>
      </c>
    </row>
    <row r="168" spans="2:12" hidden="1" x14ac:dyDescent="0.25">
      <c r="B168" s="7" t="s">
        <v>80</v>
      </c>
      <c r="C168" s="7" t="s">
        <v>125</v>
      </c>
      <c r="D168" s="7" t="s">
        <v>251</v>
      </c>
      <c r="E168" s="7" t="s">
        <v>253</v>
      </c>
      <c r="F168" s="7" t="s">
        <v>338</v>
      </c>
      <c r="G168" s="7" t="s">
        <v>1955</v>
      </c>
      <c r="H168" s="162" t="s">
        <v>302</v>
      </c>
      <c r="I168" s="7">
        <v>42949</v>
      </c>
      <c r="J168" s="7" t="s">
        <v>303</v>
      </c>
      <c r="K168" s="7">
        <v>48750</v>
      </c>
      <c r="L168" s="7" t="s">
        <v>480</v>
      </c>
    </row>
    <row r="169" spans="2:12" hidden="1" x14ac:dyDescent="0.25">
      <c r="B169" s="7" t="s">
        <v>80</v>
      </c>
      <c r="C169" s="7" t="s">
        <v>125</v>
      </c>
      <c r="D169" s="7" t="s">
        <v>251</v>
      </c>
      <c r="E169" s="7" t="s">
        <v>253</v>
      </c>
      <c r="F169" s="7" t="s">
        <v>338</v>
      </c>
      <c r="G169" s="7" t="s">
        <v>1955</v>
      </c>
      <c r="H169" s="162" t="s">
        <v>302</v>
      </c>
      <c r="I169" s="7">
        <v>42949</v>
      </c>
      <c r="J169" s="7" t="s">
        <v>303</v>
      </c>
      <c r="K169" s="7">
        <v>48750</v>
      </c>
      <c r="L169" s="7" t="s">
        <v>481</v>
      </c>
    </row>
    <row r="170" spans="2:12" hidden="1" x14ac:dyDescent="0.25">
      <c r="B170" s="7" t="s">
        <v>80</v>
      </c>
      <c r="C170" s="7" t="s">
        <v>125</v>
      </c>
      <c r="D170" s="7" t="s">
        <v>251</v>
      </c>
      <c r="E170" s="7" t="s">
        <v>253</v>
      </c>
      <c r="F170" s="7" t="s">
        <v>338</v>
      </c>
      <c r="G170" s="7" t="s">
        <v>1955</v>
      </c>
      <c r="H170" s="162" t="s">
        <v>302</v>
      </c>
      <c r="I170" s="7">
        <v>42949</v>
      </c>
      <c r="J170" s="7" t="s">
        <v>303</v>
      </c>
      <c r="K170" s="7">
        <v>48750</v>
      </c>
      <c r="L170" s="7" t="s">
        <v>482</v>
      </c>
    </row>
    <row r="171" spans="2:12" hidden="1" x14ac:dyDescent="0.25">
      <c r="B171" s="7" t="s">
        <v>80</v>
      </c>
      <c r="C171" s="7" t="s">
        <v>125</v>
      </c>
      <c r="D171" s="7" t="s">
        <v>251</v>
      </c>
      <c r="E171" s="7" t="s">
        <v>253</v>
      </c>
      <c r="F171" s="7" t="s">
        <v>338</v>
      </c>
      <c r="G171" s="7" t="s">
        <v>1955</v>
      </c>
      <c r="H171" s="162" t="s">
        <v>302</v>
      </c>
      <c r="I171" s="7">
        <v>42949</v>
      </c>
      <c r="J171" s="7" t="s">
        <v>303</v>
      </c>
      <c r="K171" s="7">
        <v>48750</v>
      </c>
      <c r="L171" s="7" t="s">
        <v>483</v>
      </c>
    </row>
    <row r="172" spans="2:12" hidden="1" x14ac:dyDescent="0.25">
      <c r="B172" s="7" t="s">
        <v>80</v>
      </c>
      <c r="C172" s="7" t="s">
        <v>125</v>
      </c>
      <c r="D172" s="7" t="s">
        <v>251</v>
      </c>
      <c r="E172" s="7" t="s">
        <v>253</v>
      </c>
      <c r="F172" s="7" t="s">
        <v>338</v>
      </c>
      <c r="G172" s="7" t="s">
        <v>1955</v>
      </c>
      <c r="H172" s="162" t="s">
        <v>302</v>
      </c>
      <c r="I172" s="7">
        <v>42949</v>
      </c>
      <c r="J172" s="7" t="s">
        <v>303</v>
      </c>
      <c r="K172" s="7">
        <v>48750</v>
      </c>
      <c r="L172" s="7" t="s">
        <v>484</v>
      </c>
    </row>
    <row r="173" spans="2:12" hidden="1" x14ac:dyDescent="0.25">
      <c r="B173" s="7" t="s">
        <v>80</v>
      </c>
      <c r="C173" s="7" t="s">
        <v>125</v>
      </c>
      <c r="D173" s="7" t="s">
        <v>251</v>
      </c>
      <c r="E173" s="7" t="s">
        <v>253</v>
      </c>
      <c r="F173" s="7" t="s">
        <v>338</v>
      </c>
      <c r="G173" s="7" t="s">
        <v>1955</v>
      </c>
      <c r="H173" s="162" t="s">
        <v>302</v>
      </c>
      <c r="I173" s="7">
        <v>42949</v>
      </c>
      <c r="J173" s="7" t="s">
        <v>303</v>
      </c>
      <c r="K173" s="7">
        <v>48750</v>
      </c>
      <c r="L173" s="7" t="s">
        <v>485</v>
      </c>
    </row>
    <row r="174" spans="2:12" hidden="1" x14ac:dyDescent="0.25">
      <c r="B174" s="7" t="s">
        <v>80</v>
      </c>
      <c r="C174" s="7" t="s">
        <v>125</v>
      </c>
      <c r="D174" s="7" t="s">
        <v>251</v>
      </c>
      <c r="E174" s="7" t="s">
        <v>253</v>
      </c>
      <c r="F174" s="7" t="s">
        <v>338</v>
      </c>
      <c r="G174" s="7" t="s">
        <v>1955</v>
      </c>
      <c r="H174" s="162" t="s">
        <v>302</v>
      </c>
      <c r="I174" s="7">
        <v>42949</v>
      </c>
      <c r="J174" s="7" t="s">
        <v>303</v>
      </c>
      <c r="K174" s="7">
        <v>48750</v>
      </c>
      <c r="L174" s="7" t="s">
        <v>486</v>
      </c>
    </row>
    <row r="175" spans="2:12" hidden="1" x14ac:dyDescent="0.25">
      <c r="B175" s="7" t="s">
        <v>80</v>
      </c>
      <c r="C175" s="7" t="s">
        <v>125</v>
      </c>
      <c r="D175" s="7" t="s">
        <v>251</v>
      </c>
      <c r="E175" s="7" t="s">
        <v>253</v>
      </c>
      <c r="F175" s="7" t="s">
        <v>338</v>
      </c>
      <c r="G175" s="7" t="s">
        <v>1955</v>
      </c>
      <c r="H175" s="162" t="s">
        <v>302</v>
      </c>
      <c r="I175" s="7">
        <v>42949</v>
      </c>
      <c r="J175" s="7" t="s">
        <v>303</v>
      </c>
      <c r="K175" s="7">
        <v>48750</v>
      </c>
      <c r="L175" s="7" t="s">
        <v>487</v>
      </c>
    </row>
    <row r="176" spans="2:12" hidden="1" x14ac:dyDescent="0.25">
      <c r="B176" s="7" t="s">
        <v>80</v>
      </c>
      <c r="C176" s="7" t="s">
        <v>125</v>
      </c>
      <c r="D176" s="7" t="s">
        <v>251</v>
      </c>
      <c r="E176" s="7" t="s">
        <v>253</v>
      </c>
      <c r="F176" s="7" t="s">
        <v>338</v>
      </c>
      <c r="G176" s="7" t="s">
        <v>1955</v>
      </c>
      <c r="H176" s="162" t="s">
        <v>302</v>
      </c>
      <c r="I176" s="7">
        <v>42949</v>
      </c>
      <c r="J176" s="7" t="s">
        <v>303</v>
      </c>
      <c r="K176" s="7">
        <v>48750</v>
      </c>
      <c r="L176" s="7" t="s">
        <v>488</v>
      </c>
    </row>
    <row r="177" spans="2:12" hidden="1" x14ac:dyDescent="0.25">
      <c r="B177" s="7" t="s">
        <v>80</v>
      </c>
      <c r="C177" s="7" t="s">
        <v>125</v>
      </c>
      <c r="D177" s="7" t="s">
        <v>251</v>
      </c>
      <c r="E177" s="7" t="s">
        <v>253</v>
      </c>
      <c r="F177" s="7" t="s">
        <v>338</v>
      </c>
      <c r="G177" s="7" t="s">
        <v>1955</v>
      </c>
      <c r="H177" s="162" t="s">
        <v>302</v>
      </c>
      <c r="I177" s="7">
        <v>42949</v>
      </c>
      <c r="J177" s="7" t="s">
        <v>303</v>
      </c>
      <c r="K177" s="7">
        <v>48750</v>
      </c>
      <c r="L177" s="7" t="s">
        <v>489</v>
      </c>
    </row>
    <row r="178" spans="2:12" hidden="1" x14ac:dyDescent="0.25">
      <c r="B178" s="7" t="s">
        <v>80</v>
      </c>
      <c r="C178" s="7" t="s">
        <v>125</v>
      </c>
      <c r="D178" s="7" t="s">
        <v>251</v>
      </c>
      <c r="E178" s="7" t="s">
        <v>253</v>
      </c>
      <c r="F178" s="7" t="s">
        <v>338</v>
      </c>
      <c r="G178" s="7" t="s">
        <v>1955</v>
      </c>
      <c r="H178" s="162" t="s">
        <v>302</v>
      </c>
      <c r="I178" s="7">
        <v>42949</v>
      </c>
      <c r="J178" s="7" t="s">
        <v>303</v>
      </c>
      <c r="K178" s="7">
        <v>48750</v>
      </c>
      <c r="L178" s="7" t="s">
        <v>490</v>
      </c>
    </row>
    <row r="179" spans="2:12" hidden="1" x14ac:dyDescent="0.25">
      <c r="B179" s="7" t="s">
        <v>80</v>
      </c>
      <c r="C179" s="7" t="s">
        <v>125</v>
      </c>
      <c r="D179" s="7" t="s">
        <v>251</v>
      </c>
      <c r="E179" s="7" t="s">
        <v>253</v>
      </c>
      <c r="F179" s="7" t="s">
        <v>338</v>
      </c>
      <c r="G179" s="7" t="s">
        <v>1955</v>
      </c>
      <c r="H179" s="162" t="s">
        <v>302</v>
      </c>
      <c r="I179" s="7">
        <v>42949</v>
      </c>
      <c r="J179" s="7" t="s">
        <v>303</v>
      </c>
      <c r="K179" s="7">
        <v>48750</v>
      </c>
      <c r="L179" s="7" t="s">
        <v>491</v>
      </c>
    </row>
    <row r="180" spans="2:12" hidden="1" x14ac:dyDescent="0.25">
      <c r="B180" s="7" t="s">
        <v>80</v>
      </c>
      <c r="C180" s="7" t="s">
        <v>125</v>
      </c>
      <c r="D180" s="7" t="s">
        <v>251</v>
      </c>
      <c r="E180" s="7" t="s">
        <v>253</v>
      </c>
      <c r="F180" s="7" t="s">
        <v>338</v>
      </c>
      <c r="G180" s="7" t="s">
        <v>1955</v>
      </c>
      <c r="H180" s="162" t="s">
        <v>302</v>
      </c>
      <c r="I180" s="7">
        <v>42949</v>
      </c>
      <c r="J180" s="7" t="s">
        <v>303</v>
      </c>
      <c r="K180" s="7">
        <v>48750</v>
      </c>
      <c r="L180" s="7" t="s">
        <v>492</v>
      </c>
    </row>
    <row r="181" spans="2:12" hidden="1" x14ac:dyDescent="0.25">
      <c r="B181" s="7" t="s">
        <v>80</v>
      </c>
      <c r="C181" s="7" t="s">
        <v>125</v>
      </c>
      <c r="D181" s="7" t="s">
        <v>251</v>
      </c>
      <c r="E181" s="7" t="s">
        <v>253</v>
      </c>
      <c r="F181" s="7" t="s">
        <v>338</v>
      </c>
      <c r="G181" s="7" t="s">
        <v>1955</v>
      </c>
      <c r="H181" s="162" t="s">
        <v>302</v>
      </c>
      <c r="I181" s="7">
        <v>42949</v>
      </c>
      <c r="J181" s="7" t="s">
        <v>303</v>
      </c>
      <c r="K181" s="7">
        <v>48750</v>
      </c>
      <c r="L181" s="7" t="s">
        <v>493</v>
      </c>
    </row>
    <row r="182" spans="2:12" hidden="1" x14ac:dyDescent="0.25">
      <c r="B182" s="7" t="s">
        <v>80</v>
      </c>
      <c r="C182" s="7" t="s">
        <v>125</v>
      </c>
      <c r="D182" s="7" t="s">
        <v>251</v>
      </c>
      <c r="E182" s="7" t="s">
        <v>253</v>
      </c>
      <c r="F182" s="7" t="s">
        <v>338</v>
      </c>
      <c r="G182" s="7" t="s">
        <v>1955</v>
      </c>
      <c r="H182" s="162" t="s">
        <v>302</v>
      </c>
      <c r="I182" s="7">
        <v>42949</v>
      </c>
      <c r="J182" s="7" t="s">
        <v>303</v>
      </c>
      <c r="K182" s="7">
        <v>48750</v>
      </c>
      <c r="L182" s="7" t="s">
        <v>428</v>
      </c>
    </row>
    <row r="183" spans="2:12" hidden="1" x14ac:dyDescent="0.25">
      <c r="B183" s="7" t="s">
        <v>80</v>
      </c>
      <c r="C183" s="7" t="s">
        <v>125</v>
      </c>
      <c r="D183" s="7" t="s">
        <v>251</v>
      </c>
      <c r="E183" s="7" t="s">
        <v>253</v>
      </c>
      <c r="F183" s="7" t="s">
        <v>338</v>
      </c>
      <c r="G183" s="7" t="s">
        <v>1955</v>
      </c>
      <c r="H183" s="162" t="s">
        <v>302</v>
      </c>
      <c r="I183" s="7">
        <v>42949</v>
      </c>
      <c r="J183" s="7" t="s">
        <v>303</v>
      </c>
      <c r="K183" s="7">
        <v>48750</v>
      </c>
      <c r="L183" s="7" t="s">
        <v>494</v>
      </c>
    </row>
    <row r="184" spans="2:12" hidden="1" x14ac:dyDescent="0.25">
      <c r="B184" s="7" t="s">
        <v>80</v>
      </c>
      <c r="C184" s="7" t="s">
        <v>125</v>
      </c>
      <c r="D184" s="7" t="s">
        <v>251</v>
      </c>
      <c r="E184" s="7" t="s">
        <v>253</v>
      </c>
      <c r="F184" s="7" t="s">
        <v>338</v>
      </c>
      <c r="G184" s="7" t="s">
        <v>1955</v>
      </c>
      <c r="H184" s="162" t="s">
        <v>302</v>
      </c>
      <c r="I184" s="7">
        <v>42949</v>
      </c>
      <c r="J184" s="7" t="s">
        <v>303</v>
      </c>
      <c r="K184" s="7">
        <v>48750</v>
      </c>
      <c r="L184" s="7" t="s">
        <v>495</v>
      </c>
    </row>
    <row r="185" spans="2:12" hidden="1" x14ac:dyDescent="0.25">
      <c r="B185" s="7" t="s">
        <v>80</v>
      </c>
      <c r="C185" s="7" t="s">
        <v>125</v>
      </c>
      <c r="D185" s="7" t="s">
        <v>251</v>
      </c>
      <c r="E185" s="7" t="s">
        <v>253</v>
      </c>
      <c r="F185" s="7" t="s">
        <v>338</v>
      </c>
      <c r="G185" s="7" t="s">
        <v>1955</v>
      </c>
      <c r="H185" s="162" t="s">
        <v>302</v>
      </c>
      <c r="I185" s="7">
        <v>42949</v>
      </c>
      <c r="J185" s="7" t="s">
        <v>303</v>
      </c>
      <c r="K185" s="7">
        <v>48750</v>
      </c>
      <c r="L185" s="7" t="s">
        <v>496</v>
      </c>
    </row>
    <row r="186" spans="2:12" hidden="1" x14ac:dyDescent="0.25">
      <c r="B186" s="7" t="s">
        <v>80</v>
      </c>
      <c r="C186" s="7" t="s">
        <v>125</v>
      </c>
      <c r="D186" s="7" t="s">
        <v>251</v>
      </c>
      <c r="E186" s="7" t="s">
        <v>253</v>
      </c>
      <c r="F186" s="7" t="s">
        <v>338</v>
      </c>
      <c r="G186" s="7" t="s">
        <v>1955</v>
      </c>
      <c r="H186" s="162" t="s">
        <v>302</v>
      </c>
      <c r="I186" s="7">
        <v>42949</v>
      </c>
      <c r="J186" s="7" t="s">
        <v>303</v>
      </c>
      <c r="K186" s="7">
        <v>48750</v>
      </c>
      <c r="L186" s="7" t="s">
        <v>497</v>
      </c>
    </row>
    <row r="187" spans="2:12" hidden="1" x14ac:dyDescent="0.25">
      <c r="B187" s="7" t="s">
        <v>80</v>
      </c>
      <c r="C187" s="7" t="s">
        <v>125</v>
      </c>
      <c r="D187" s="7" t="s">
        <v>251</v>
      </c>
      <c r="E187" s="7" t="s">
        <v>253</v>
      </c>
      <c r="F187" s="7" t="s">
        <v>338</v>
      </c>
      <c r="G187" s="7" t="s">
        <v>1955</v>
      </c>
      <c r="H187" s="162" t="s">
        <v>302</v>
      </c>
      <c r="I187" s="7">
        <v>42949</v>
      </c>
      <c r="J187" s="7" t="s">
        <v>303</v>
      </c>
      <c r="K187" s="7">
        <v>48750</v>
      </c>
      <c r="L187" s="7" t="s">
        <v>498</v>
      </c>
    </row>
    <row r="188" spans="2:12" hidden="1" x14ac:dyDescent="0.25">
      <c r="B188" s="7" t="s">
        <v>80</v>
      </c>
      <c r="C188" s="7" t="s">
        <v>125</v>
      </c>
      <c r="D188" s="7" t="s">
        <v>251</v>
      </c>
      <c r="E188" s="7" t="s">
        <v>253</v>
      </c>
      <c r="F188" s="7" t="s">
        <v>338</v>
      </c>
      <c r="G188" s="7" t="s">
        <v>1955</v>
      </c>
      <c r="H188" s="162" t="s">
        <v>302</v>
      </c>
      <c r="I188" s="7">
        <v>42949</v>
      </c>
      <c r="J188" s="7" t="s">
        <v>303</v>
      </c>
      <c r="K188" s="7">
        <v>48750</v>
      </c>
      <c r="L188" s="7" t="s">
        <v>499</v>
      </c>
    </row>
    <row r="189" spans="2:12" hidden="1" x14ac:dyDescent="0.25">
      <c r="B189" s="7" t="s">
        <v>80</v>
      </c>
      <c r="C189" s="7" t="s">
        <v>125</v>
      </c>
      <c r="D189" s="7" t="s">
        <v>251</v>
      </c>
      <c r="E189" s="7" t="s">
        <v>253</v>
      </c>
      <c r="F189" s="7" t="s">
        <v>338</v>
      </c>
      <c r="G189" s="7" t="s">
        <v>1955</v>
      </c>
      <c r="H189" s="162" t="s">
        <v>302</v>
      </c>
      <c r="I189" s="7">
        <v>42949</v>
      </c>
      <c r="J189" s="7" t="s">
        <v>303</v>
      </c>
      <c r="K189" s="7">
        <v>48750</v>
      </c>
      <c r="L189" s="7" t="s">
        <v>500</v>
      </c>
    </row>
    <row r="190" spans="2:12" hidden="1" x14ac:dyDescent="0.25">
      <c r="B190" s="7" t="s">
        <v>79</v>
      </c>
      <c r="C190" s="7" t="s">
        <v>125</v>
      </c>
      <c r="D190" s="7" t="s">
        <v>323</v>
      </c>
      <c r="E190" s="7" t="s">
        <v>329</v>
      </c>
      <c r="F190" s="7" t="s">
        <v>119</v>
      </c>
      <c r="G190" s="7" t="s">
        <v>1955</v>
      </c>
      <c r="H190" s="162">
        <v>766</v>
      </c>
      <c r="I190" s="7">
        <v>43077</v>
      </c>
      <c r="J190" s="7">
        <v>43077</v>
      </c>
      <c r="K190" s="7">
        <v>57839.43</v>
      </c>
      <c r="L190" s="7" t="s">
        <v>446</v>
      </c>
    </row>
    <row r="191" spans="2:12" hidden="1" x14ac:dyDescent="0.25">
      <c r="B191" s="7" t="s">
        <v>78</v>
      </c>
      <c r="C191" s="7" t="s">
        <v>125</v>
      </c>
      <c r="D191" s="7" t="s">
        <v>1645</v>
      </c>
      <c r="E191" s="7" t="s">
        <v>1650</v>
      </c>
      <c r="F191" s="7" t="s">
        <v>119</v>
      </c>
      <c r="G191" s="7" t="s">
        <v>1954</v>
      </c>
      <c r="H191" s="162" t="s">
        <v>1948</v>
      </c>
      <c r="I191" s="327">
        <v>44644</v>
      </c>
      <c r="J191" s="327">
        <v>44644</v>
      </c>
      <c r="K191" s="179">
        <v>39500</v>
      </c>
      <c r="L191" s="7" t="s">
        <v>1949</v>
      </c>
    </row>
    <row r="192" spans="2:12" hidden="1" x14ac:dyDescent="0.25">
      <c r="B192" s="7" t="s">
        <v>78</v>
      </c>
      <c r="C192" s="7" t="s">
        <v>125</v>
      </c>
      <c r="D192" s="7" t="s">
        <v>1645</v>
      </c>
      <c r="E192" s="7" t="s">
        <v>1650</v>
      </c>
      <c r="F192" s="7" t="s">
        <v>119</v>
      </c>
      <c r="G192" s="7" t="s">
        <v>1954</v>
      </c>
      <c r="H192" s="162" t="s">
        <v>1948</v>
      </c>
      <c r="I192" s="327">
        <v>44644</v>
      </c>
      <c r="J192" s="327">
        <v>44644</v>
      </c>
      <c r="K192" s="179">
        <v>39500</v>
      </c>
      <c r="L192" s="7" t="s">
        <v>1949</v>
      </c>
    </row>
    <row r="193" spans="2:12" hidden="1" x14ac:dyDescent="0.25">
      <c r="B193" s="7" t="s">
        <v>78</v>
      </c>
      <c r="C193" s="7" t="s">
        <v>125</v>
      </c>
      <c r="D193" s="7" t="s">
        <v>1645</v>
      </c>
      <c r="E193" s="7" t="s">
        <v>1650</v>
      </c>
      <c r="F193" s="7" t="s">
        <v>119</v>
      </c>
      <c r="G193" s="7" t="s">
        <v>1954</v>
      </c>
      <c r="H193" s="162" t="s">
        <v>1948</v>
      </c>
      <c r="I193" s="327">
        <v>44644</v>
      </c>
      <c r="J193" s="327">
        <v>44644</v>
      </c>
      <c r="K193" s="179">
        <v>39500</v>
      </c>
      <c r="L193" s="7" t="s">
        <v>1949</v>
      </c>
    </row>
    <row r="194" spans="2:12" hidden="1" x14ac:dyDescent="0.25">
      <c r="B194" s="7" t="s">
        <v>78</v>
      </c>
      <c r="C194" s="7" t="s">
        <v>125</v>
      </c>
      <c r="D194" s="7" t="s">
        <v>1645</v>
      </c>
      <c r="E194" s="7" t="s">
        <v>1650</v>
      </c>
      <c r="F194" s="7" t="s">
        <v>119</v>
      </c>
      <c r="G194" s="7" t="s">
        <v>1954</v>
      </c>
      <c r="H194" s="162" t="s">
        <v>1948</v>
      </c>
      <c r="I194" s="327">
        <v>44644</v>
      </c>
      <c r="J194" s="327">
        <v>44644</v>
      </c>
      <c r="K194" s="179">
        <v>39500</v>
      </c>
      <c r="L194" s="7" t="s">
        <v>1949</v>
      </c>
    </row>
    <row r="195" spans="2:12" hidden="1" x14ac:dyDescent="0.25">
      <c r="B195" s="7" t="s">
        <v>80</v>
      </c>
      <c r="C195" s="7" t="s">
        <v>125</v>
      </c>
      <c r="D195" s="7" t="s">
        <v>1645</v>
      </c>
      <c r="E195" s="7" t="s">
        <v>1650</v>
      </c>
      <c r="F195" s="7" t="s">
        <v>119</v>
      </c>
      <c r="G195" s="7" t="s">
        <v>1954</v>
      </c>
      <c r="H195" s="162" t="s">
        <v>1948</v>
      </c>
      <c r="I195" s="327">
        <v>44644</v>
      </c>
      <c r="J195" s="327">
        <v>44644</v>
      </c>
      <c r="K195" s="179">
        <v>39500</v>
      </c>
      <c r="L195" s="7" t="s">
        <v>1949</v>
      </c>
    </row>
    <row r="196" spans="2:12" hidden="1" x14ac:dyDescent="0.25">
      <c r="B196" s="7" t="s">
        <v>80</v>
      </c>
      <c r="C196" s="7" t="s">
        <v>125</v>
      </c>
      <c r="D196" s="7" t="s">
        <v>1645</v>
      </c>
      <c r="E196" s="7" t="s">
        <v>1650</v>
      </c>
      <c r="F196" s="7" t="s">
        <v>119</v>
      </c>
      <c r="G196" s="7" t="s">
        <v>1954</v>
      </c>
      <c r="H196" s="162" t="s">
        <v>1948</v>
      </c>
      <c r="I196" s="327">
        <v>44644</v>
      </c>
      <c r="J196" s="327">
        <v>44644</v>
      </c>
      <c r="K196" s="179">
        <v>39500</v>
      </c>
      <c r="L196" s="7" t="s">
        <v>1949</v>
      </c>
    </row>
    <row r="197" spans="2:12" hidden="1" x14ac:dyDescent="0.25">
      <c r="B197" s="7" t="s">
        <v>80</v>
      </c>
      <c r="C197" s="7" t="s">
        <v>125</v>
      </c>
      <c r="D197" s="7" t="s">
        <v>1645</v>
      </c>
      <c r="E197" s="7" t="s">
        <v>1650</v>
      </c>
      <c r="F197" s="7" t="s">
        <v>119</v>
      </c>
      <c r="G197" s="7" t="s">
        <v>1954</v>
      </c>
      <c r="H197" s="162" t="s">
        <v>1948</v>
      </c>
      <c r="I197" s="327">
        <v>44644</v>
      </c>
      <c r="J197" s="327">
        <v>44644</v>
      </c>
      <c r="K197" s="179">
        <v>39500</v>
      </c>
      <c r="L197" s="7" t="s">
        <v>1949</v>
      </c>
    </row>
    <row r="198" spans="2:12" hidden="1" x14ac:dyDescent="0.25">
      <c r="B198" s="7" t="s">
        <v>81</v>
      </c>
      <c r="C198" s="7" t="s">
        <v>125</v>
      </c>
      <c r="D198" s="7" t="s">
        <v>1645</v>
      </c>
      <c r="E198" s="7" t="s">
        <v>1650</v>
      </c>
      <c r="F198" s="7" t="s">
        <v>119</v>
      </c>
      <c r="G198" s="7" t="s">
        <v>1954</v>
      </c>
      <c r="H198" s="162" t="s">
        <v>1948</v>
      </c>
      <c r="I198" s="327">
        <v>44644</v>
      </c>
      <c r="J198" s="327">
        <v>44644</v>
      </c>
      <c r="K198" s="179">
        <v>39500</v>
      </c>
      <c r="L198" s="7" t="s">
        <v>1949</v>
      </c>
    </row>
    <row r="199" spans="2:12" hidden="1" x14ac:dyDescent="0.25">
      <c r="B199" s="7" t="s">
        <v>78</v>
      </c>
      <c r="C199" s="7" t="s">
        <v>125</v>
      </c>
      <c r="D199" s="7" t="s">
        <v>1645</v>
      </c>
      <c r="E199" s="7" t="s">
        <v>1650</v>
      </c>
      <c r="F199" s="7" t="s">
        <v>119</v>
      </c>
      <c r="G199" s="7" t="s">
        <v>1954</v>
      </c>
      <c r="H199" s="162" t="s">
        <v>1948</v>
      </c>
      <c r="I199" s="327">
        <v>44644</v>
      </c>
      <c r="J199" s="327">
        <v>44644</v>
      </c>
      <c r="K199" s="179">
        <v>39500</v>
      </c>
      <c r="L199" s="7" t="s">
        <v>1949</v>
      </c>
    </row>
    <row r="200" spans="2:12" hidden="1" x14ac:dyDescent="0.25">
      <c r="B200" s="7" t="s">
        <v>79</v>
      </c>
      <c r="C200" s="7" t="s">
        <v>125</v>
      </c>
      <c r="D200" s="7" t="s">
        <v>1645</v>
      </c>
      <c r="E200" s="7" t="s">
        <v>1650</v>
      </c>
      <c r="F200" s="7" t="s">
        <v>119</v>
      </c>
      <c r="G200" s="7" t="s">
        <v>1954</v>
      </c>
      <c r="H200" s="162" t="s">
        <v>1948</v>
      </c>
      <c r="I200" s="327">
        <v>44644</v>
      </c>
      <c r="J200" s="327">
        <v>44644</v>
      </c>
      <c r="K200" s="179">
        <v>39500</v>
      </c>
      <c r="L200" s="7" t="s">
        <v>1949</v>
      </c>
    </row>
    <row r="201" spans="2:12" hidden="1" x14ac:dyDescent="0.25">
      <c r="B201" s="7" t="s">
        <v>80</v>
      </c>
      <c r="C201" s="7" t="s">
        <v>125</v>
      </c>
      <c r="D201" s="7" t="s">
        <v>1645</v>
      </c>
      <c r="E201" s="7" t="s">
        <v>1650</v>
      </c>
      <c r="F201" s="7" t="s">
        <v>119</v>
      </c>
      <c r="G201" s="7" t="s">
        <v>1954</v>
      </c>
      <c r="H201" s="162" t="s">
        <v>1948</v>
      </c>
      <c r="I201" s="327">
        <v>44644</v>
      </c>
      <c r="J201" s="327">
        <v>44644</v>
      </c>
      <c r="K201" s="179">
        <v>39500</v>
      </c>
      <c r="L201" s="7" t="s">
        <v>1949</v>
      </c>
    </row>
    <row r="202" spans="2:12" hidden="1" x14ac:dyDescent="0.25">
      <c r="B202" s="7" t="s">
        <v>79</v>
      </c>
      <c r="C202" s="7" t="s">
        <v>125</v>
      </c>
      <c r="D202" s="7" t="s">
        <v>1645</v>
      </c>
      <c r="E202" s="7" t="s">
        <v>1650</v>
      </c>
      <c r="F202" s="7" t="s">
        <v>119</v>
      </c>
      <c r="G202" s="7" t="s">
        <v>1954</v>
      </c>
      <c r="H202" s="162" t="s">
        <v>1948</v>
      </c>
      <c r="I202" s="327">
        <v>44644</v>
      </c>
      <c r="J202" s="327">
        <v>44644</v>
      </c>
      <c r="K202" s="179">
        <v>39500</v>
      </c>
      <c r="L202" s="7" t="s">
        <v>1949</v>
      </c>
    </row>
    <row r="203" spans="2:12" hidden="1" x14ac:dyDescent="0.25">
      <c r="B203" s="7" t="s">
        <v>79</v>
      </c>
      <c r="C203" s="7" t="s">
        <v>125</v>
      </c>
      <c r="D203" s="7" t="s">
        <v>1645</v>
      </c>
      <c r="E203" s="7" t="s">
        <v>1650</v>
      </c>
      <c r="F203" s="7" t="s">
        <v>119</v>
      </c>
      <c r="G203" s="7" t="s">
        <v>1954</v>
      </c>
      <c r="H203" s="162" t="s">
        <v>1948</v>
      </c>
      <c r="I203" s="327">
        <v>44644</v>
      </c>
      <c r="J203" s="327">
        <v>44644</v>
      </c>
      <c r="K203" s="179">
        <v>39500</v>
      </c>
      <c r="L203" s="7" t="s">
        <v>1949</v>
      </c>
    </row>
    <row r="204" spans="2:12" hidden="1" x14ac:dyDescent="0.25">
      <c r="B204" s="7" t="s">
        <v>79</v>
      </c>
      <c r="C204" s="7" t="s">
        <v>125</v>
      </c>
      <c r="D204" s="7" t="s">
        <v>1645</v>
      </c>
      <c r="E204" s="7" t="s">
        <v>1650</v>
      </c>
      <c r="F204" s="7" t="s">
        <v>119</v>
      </c>
      <c r="G204" s="7" t="s">
        <v>1954</v>
      </c>
      <c r="H204" s="162" t="s">
        <v>1948</v>
      </c>
      <c r="I204" s="327">
        <v>44644</v>
      </c>
      <c r="J204" s="327">
        <v>44644</v>
      </c>
      <c r="K204" s="179">
        <v>39500</v>
      </c>
      <c r="L204" s="7" t="s">
        <v>1949</v>
      </c>
    </row>
    <row r="205" spans="2:12" hidden="1" x14ac:dyDescent="0.25">
      <c r="B205" s="7" t="s">
        <v>79</v>
      </c>
      <c r="C205" s="7" t="s">
        <v>125</v>
      </c>
      <c r="D205" s="7" t="s">
        <v>1645</v>
      </c>
      <c r="E205" s="7" t="s">
        <v>1650</v>
      </c>
      <c r="F205" s="7" t="s">
        <v>119</v>
      </c>
      <c r="G205" s="7" t="s">
        <v>1954</v>
      </c>
      <c r="H205" s="162" t="s">
        <v>1948</v>
      </c>
      <c r="I205" s="327">
        <v>44644</v>
      </c>
      <c r="J205" s="327">
        <v>44644</v>
      </c>
      <c r="K205" s="179">
        <v>39500</v>
      </c>
      <c r="L205" s="7" t="s">
        <v>1949</v>
      </c>
    </row>
    <row r="206" spans="2:12" hidden="1" x14ac:dyDescent="0.25">
      <c r="B206" s="7" t="s">
        <v>79</v>
      </c>
      <c r="C206" s="7" t="s">
        <v>125</v>
      </c>
      <c r="D206" s="7" t="s">
        <v>1645</v>
      </c>
      <c r="E206" s="7" t="s">
        <v>1650</v>
      </c>
      <c r="F206" s="7" t="s">
        <v>119</v>
      </c>
      <c r="G206" s="7" t="s">
        <v>1954</v>
      </c>
      <c r="H206" s="162" t="s">
        <v>1948</v>
      </c>
      <c r="I206" s="327">
        <v>44644</v>
      </c>
      <c r="J206" s="327">
        <v>44644</v>
      </c>
      <c r="K206" s="179">
        <v>39500</v>
      </c>
      <c r="L206" s="7" t="s">
        <v>1949</v>
      </c>
    </row>
    <row r="207" spans="2:12" hidden="1" x14ac:dyDescent="0.25">
      <c r="B207" s="7" t="s">
        <v>79</v>
      </c>
      <c r="C207" s="7" t="s">
        <v>125</v>
      </c>
      <c r="D207" s="7" t="s">
        <v>1645</v>
      </c>
      <c r="E207" s="7" t="s">
        <v>1650</v>
      </c>
      <c r="F207" s="7" t="s">
        <v>119</v>
      </c>
      <c r="G207" s="7" t="s">
        <v>1954</v>
      </c>
      <c r="H207" s="162" t="s">
        <v>1948</v>
      </c>
      <c r="I207" s="327">
        <v>44644</v>
      </c>
      <c r="J207" s="327">
        <v>44644</v>
      </c>
      <c r="K207" s="179">
        <v>39500</v>
      </c>
      <c r="L207" s="7" t="s">
        <v>1949</v>
      </c>
    </row>
    <row r="208" spans="2:12" hidden="1" x14ac:dyDescent="0.25">
      <c r="B208" s="7" t="s">
        <v>79</v>
      </c>
      <c r="C208" s="7" t="s">
        <v>125</v>
      </c>
      <c r="D208" s="7" t="s">
        <v>1645</v>
      </c>
      <c r="E208" s="7" t="s">
        <v>1650</v>
      </c>
      <c r="F208" s="7" t="s">
        <v>119</v>
      </c>
      <c r="G208" s="7" t="s">
        <v>1954</v>
      </c>
      <c r="H208" s="162" t="s">
        <v>1948</v>
      </c>
      <c r="I208" s="327">
        <v>44644</v>
      </c>
      <c r="J208" s="327">
        <v>44644</v>
      </c>
      <c r="K208" s="179">
        <v>39500</v>
      </c>
      <c r="L208" s="7" t="s">
        <v>1949</v>
      </c>
    </row>
    <row r="209" spans="2:12" hidden="1" x14ac:dyDescent="0.25">
      <c r="B209" s="7" t="s">
        <v>79</v>
      </c>
      <c r="C209" s="7" t="s">
        <v>125</v>
      </c>
      <c r="D209" s="7" t="s">
        <v>1645</v>
      </c>
      <c r="E209" s="7" t="s">
        <v>1650</v>
      </c>
      <c r="F209" s="7" t="s">
        <v>119</v>
      </c>
      <c r="G209" s="7" t="s">
        <v>1954</v>
      </c>
      <c r="H209" s="162" t="s">
        <v>1948</v>
      </c>
      <c r="I209" s="327">
        <v>44644</v>
      </c>
      <c r="J209" s="327">
        <v>44644</v>
      </c>
      <c r="K209" s="179">
        <v>39500</v>
      </c>
      <c r="L209" s="7" t="s">
        <v>1949</v>
      </c>
    </row>
    <row r="210" spans="2:12" hidden="1" x14ac:dyDescent="0.25">
      <c r="B210" s="7" t="s">
        <v>79</v>
      </c>
      <c r="C210" s="7" t="s">
        <v>125</v>
      </c>
      <c r="D210" s="7" t="s">
        <v>1645</v>
      </c>
      <c r="E210" s="7" t="s">
        <v>1650</v>
      </c>
      <c r="F210" s="7" t="s">
        <v>119</v>
      </c>
      <c r="G210" s="7" t="s">
        <v>1954</v>
      </c>
      <c r="H210" s="162" t="s">
        <v>1948</v>
      </c>
      <c r="I210" s="327">
        <v>44644</v>
      </c>
      <c r="J210" s="327">
        <v>44644</v>
      </c>
      <c r="K210" s="179">
        <v>39500</v>
      </c>
      <c r="L210" s="7" t="s">
        <v>1949</v>
      </c>
    </row>
    <row r="211" spans="2:12" hidden="1" x14ac:dyDescent="0.25">
      <c r="B211" s="7" t="s">
        <v>79</v>
      </c>
      <c r="C211" s="7" t="s">
        <v>125</v>
      </c>
      <c r="D211" s="7" t="s">
        <v>1645</v>
      </c>
      <c r="E211" s="7" t="s">
        <v>1650</v>
      </c>
      <c r="F211" s="7" t="s">
        <v>119</v>
      </c>
      <c r="G211" s="7" t="s">
        <v>1954</v>
      </c>
      <c r="H211" s="162" t="s">
        <v>1948</v>
      </c>
      <c r="I211" s="327">
        <v>44644</v>
      </c>
      <c r="J211" s="327">
        <v>44644</v>
      </c>
      <c r="K211" s="179">
        <v>39500</v>
      </c>
      <c r="L211" s="7" t="s">
        <v>1949</v>
      </c>
    </row>
    <row r="212" spans="2:12" hidden="1" x14ac:dyDescent="0.25">
      <c r="B212" s="7" t="s">
        <v>79</v>
      </c>
      <c r="C212" s="7" t="s">
        <v>125</v>
      </c>
      <c r="D212" s="7" t="s">
        <v>1645</v>
      </c>
      <c r="E212" s="7" t="s">
        <v>1650</v>
      </c>
      <c r="F212" s="7" t="s">
        <v>119</v>
      </c>
      <c r="G212" s="7" t="s">
        <v>1954</v>
      </c>
      <c r="H212" s="162" t="s">
        <v>1948</v>
      </c>
      <c r="I212" s="327">
        <v>44644</v>
      </c>
      <c r="J212" s="327">
        <v>44644</v>
      </c>
      <c r="K212" s="179">
        <v>39500</v>
      </c>
      <c r="L212" s="7" t="s">
        <v>1949</v>
      </c>
    </row>
    <row r="213" spans="2:12" hidden="1" x14ac:dyDescent="0.25">
      <c r="B213" s="7" t="s">
        <v>79</v>
      </c>
      <c r="C213" s="7" t="s">
        <v>125</v>
      </c>
      <c r="D213" s="7" t="s">
        <v>1645</v>
      </c>
      <c r="E213" s="7" t="s">
        <v>1650</v>
      </c>
      <c r="F213" s="7" t="s">
        <v>119</v>
      </c>
      <c r="G213" s="7" t="s">
        <v>1954</v>
      </c>
      <c r="H213" s="162" t="s">
        <v>1948</v>
      </c>
      <c r="I213" s="327">
        <v>44644</v>
      </c>
      <c r="J213" s="327">
        <v>44644</v>
      </c>
      <c r="K213" s="179">
        <v>39500</v>
      </c>
      <c r="L213" s="7" t="s">
        <v>1949</v>
      </c>
    </row>
    <row r="214" spans="2:12" hidden="1" x14ac:dyDescent="0.25">
      <c r="B214" s="7" t="s">
        <v>79</v>
      </c>
      <c r="C214" s="7" t="s">
        <v>125</v>
      </c>
      <c r="D214" s="7" t="s">
        <v>1645</v>
      </c>
      <c r="E214" s="7" t="s">
        <v>1650</v>
      </c>
      <c r="F214" s="7" t="s">
        <v>119</v>
      </c>
      <c r="G214" s="7" t="s">
        <v>1954</v>
      </c>
      <c r="H214" s="162" t="s">
        <v>1948</v>
      </c>
      <c r="I214" s="327">
        <v>44644</v>
      </c>
      <c r="J214" s="327">
        <v>44644</v>
      </c>
      <c r="K214" s="179">
        <v>39500</v>
      </c>
      <c r="L214" s="7" t="s">
        <v>1949</v>
      </c>
    </row>
    <row r="215" spans="2:12" hidden="1" x14ac:dyDescent="0.25">
      <c r="B215" s="7" t="s">
        <v>79</v>
      </c>
      <c r="C215" s="7" t="s">
        <v>125</v>
      </c>
      <c r="D215" s="7" t="s">
        <v>1645</v>
      </c>
      <c r="E215" s="7" t="s">
        <v>1650</v>
      </c>
      <c r="F215" s="7" t="s">
        <v>119</v>
      </c>
      <c r="G215" s="7" t="s">
        <v>1954</v>
      </c>
      <c r="H215" s="162" t="s">
        <v>1948</v>
      </c>
      <c r="I215" s="327">
        <v>44644</v>
      </c>
      <c r="J215" s="327">
        <v>44644</v>
      </c>
      <c r="K215" s="179">
        <v>39500</v>
      </c>
      <c r="L215" s="7" t="s">
        <v>1949</v>
      </c>
    </row>
    <row r="216" spans="2:12" hidden="1" x14ac:dyDescent="0.25">
      <c r="B216" s="7" t="s">
        <v>79</v>
      </c>
      <c r="C216" s="7" t="s">
        <v>125</v>
      </c>
      <c r="D216" s="7" t="s">
        <v>1645</v>
      </c>
      <c r="E216" s="7" t="s">
        <v>1650</v>
      </c>
      <c r="F216" s="7" t="s">
        <v>119</v>
      </c>
      <c r="G216" s="7" t="s">
        <v>1954</v>
      </c>
      <c r="H216" s="162" t="s">
        <v>1948</v>
      </c>
      <c r="I216" s="327">
        <v>44644</v>
      </c>
      <c r="J216" s="327">
        <v>44644</v>
      </c>
      <c r="K216" s="179">
        <v>39500</v>
      </c>
      <c r="L216" s="7" t="s">
        <v>1949</v>
      </c>
    </row>
    <row r="217" spans="2:12" hidden="1" x14ac:dyDescent="0.25">
      <c r="B217" s="7" t="s">
        <v>79</v>
      </c>
      <c r="C217" s="7" t="s">
        <v>125</v>
      </c>
      <c r="D217" s="7" t="s">
        <v>1645</v>
      </c>
      <c r="E217" s="7" t="s">
        <v>1650</v>
      </c>
      <c r="F217" s="7" t="s">
        <v>119</v>
      </c>
      <c r="G217" s="7" t="s">
        <v>1954</v>
      </c>
      <c r="H217" s="162" t="s">
        <v>1948</v>
      </c>
      <c r="I217" s="327">
        <v>44644</v>
      </c>
      <c r="J217" s="327">
        <v>44644</v>
      </c>
      <c r="K217" s="179">
        <v>39500</v>
      </c>
      <c r="L217" s="7" t="s">
        <v>1949</v>
      </c>
    </row>
    <row r="218" spans="2:12" hidden="1" x14ac:dyDescent="0.25">
      <c r="B218" s="7" t="s">
        <v>79</v>
      </c>
      <c r="C218" s="7" t="s">
        <v>125</v>
      </c>
      <c r="D218" s="7" t="s">
        <v>1645</v>
      </c>
      <c r="E218" s="7" t="s">
        <v>1650</v>
      </c>
      <c r="F218" s="7" t="s">
        <v>119</v>
      </c>
      <c r="G218" s="7" t="s">
        <v>1954</v>
      </c>
      <c r="H218" s="162" t="s">
        <v>1948</v>
      </c>
      <c r="I218" s="327">
        <v>44644</v>
      </c>
      <c r="J218" s="327">
        <v>44644</v>
      </c>
      <c r="K218" s="179">
        <v>39500</v>
      </c>
      <c r="L218" s="7" t="s">
        <v>1949</v>
      </c>
    </row>
    <row r="219" spans="2:12" hidden="1" x14ac:dyDescent="0.25">
      <c r="B219" s="7" t="s">
        <v>79</v>
      </c>
      <c r="C219" s="7" t="s">
        <v>125</v>
      </c>
      <c r="D219" s="7" t="s">
        <v>1645</v>
      </c>
      <c r="E219" s="7" t="s">
        <v>1650</v>
      </c>
      <c r="F219" s="7" t="s">
        <v>119</v>
      </c>
      <c r="G219" s="7" t="s">
        <v>1954</v>
      </c>
      <c r="H219" s="162" t="s">
        <v>1948</v>
      </c>
      <c r="I219" s="327">
        <v>44644</v>
      </c>
      <c r="J219" s="327">
        <v>44644</v>
      </c>
      <c r="K219" s="179">
        <v>39500</v>
      </c>
      <c r="L219" s="7" t="s">
        <v>1949</v>
      </c>
    </row>
    <row r="220" spans="2:12" hidden="1" x14ac:dyDescent="0.25">
      <c r="B220" s="7" t="s">
        <v>79</v>
      </c>
      <c r="C220" s="7" t="s">
        <v>125</v>
      </c>
      <c r="D220" s="7" t="s">
        <v>1645</v>
      </c>
      <c r="E220" s="7" t="s">
        <v>1650</v>
      </c>
      <c r="F220" s="7" t="s">
        <v>119</v>
      </c>
      <c r="G220" s="7" t="s">
        <v>1954</v>
      </c>
      <c r="H220" s="162" t="s">
        <v>1948</v>
      </c>
      <c r="I220" s="327">
        <v>44644</v>
      </c>
      <c r="J220" s="327">
        <v>44644</v>
      </c>
      <c r="K220" s="179">
        <v>39500</v>
      </c>
      <c r="L220" s="7" t="s">
        <v>1949</v>
      </c>
    </row>
    <row r="221" spans="2:12" hidden="1" x14ac:dyDescent="0.25">
      <c r="B221" s="7" t="s">
        <v>79</v>
      </c>
      <c r="C221" s="7" t="s">
        <v>125</v>
      </c>
      <c r="D221" s="7" t="s">
        <v>1645</v>
      </c>
      <c r="E221" s="7" t="s">
        <v>1650</v>
      </c>
      <c r="F221" s="7" t="s">
        <v>119</v>
      </c>
      <c r="G221" s="7" t="s">
        <v>1954</v>
      </c>
      <c r="H221" s="162" t="s">
        <v>1948</v>
      </c>
      <c r="I221" s="327">
        <v>44644</v>
      </c>
      <c r="J221" s="327">
        <v>44644</v>
      </c>
      <c r="K221" s="179">
        <v>39500</v>
      </c>
      <c r="L221" s="7" t="s">
        <v>1949</v>
      </c>
    </row>
    <row r="222" spans="2:12" hidden="1" x14ac:dyDescent="0.25">
      <c r="B222" s="7" t="s">
        <v>79</v>
      </c>
      <c r="C222" s="7" t="s">
        <v>125</v>
      </c>
      <c r="D222" s="7" t="s">
        <v>1645</v>
      </c>
      <c r="E222" s="7" t="s">
        <v>1650</v>
      </c>
      <c r="F222" s="7" t="s">
        <v>119</v>
      </c>
      <c r="G222" s="7" t="s">
        <v>1954</v>
      </c>
      <c r="H222" s="162" t="s">
        <v>1948</v>
      </c>
      <c r="I222" s="327">
        <v>44644</v>
      </c>
      <c r="J222" s="327">
        <v>44644</v>
      </c>
      <c r="K222" s="179">
        <v>39500</v>
      </c>
      <c r="L222" s="7" t="s">
        <v>1949</v>
      </c>
    </row>
    <row r="223" spans="2:12" hidden="1" x14ac:dyDescent="0.25">
      <c r="B223" s="7" t="s">
        <v>79</v>
      </c>
      <c r="C223" s="7" t="s">
        <v>125</v>
      </c>
      <c r="D223" s="7" t="s">
        <v>1645</v>
      </c>
      <c r="E223" s="7" t="s">
        <v>1650</v>
      </c>
      <c r="F223" s="7" t="s">
        <v>119</v>
      </c>
      <c r="G223" s="7" t="s">
        <v>1954</v>
      </c>
      <c r="H223" s="162" t="s">
        <v>1948</v>
      </c>
      <c r="I223" s="327">
        <v>44644</v>
      </c>
      <c r="J223" s="327">
        <v>44644</v>
      </c>
      <c r="K223" s="179">
        <v>39500</v>
      </c>
      <c r="L223" s="7" t="s">
        <v>1949</v>
      </c>
    </row>
    <row r="224" spans="2:12" hidden="1" x14ac:dyDescent="0.25">
      <c r="B224" s="7" t="s">
        <v>79</v>
      </c>
      <c r="C224" s="7" t="s">
        <v>125</v>
      </c>
      <c r="D224" s="7" t="s">
        <v>1645</v>
      </c>
      <c r="E224" s="7" t="s">
        <v>1650</v>
      </c>
      <c r="F224" s="7" t="s">
        <v>119</v>
      </c>
      <c r="G224" s="7" t="s">
        <v>1954</v>
      </c>
      <c r="H224" s="162" t="s">
        <v>1948</v>
      </c>
      <c r="I224" s="327">
        <v>44644</v>
      </c>
      <c r="J224" s="327">
        <v>44644</v>
      </c>
      <c r="K224" s="179">
        <v>39500</v>
      </c>
      <c r="L224" s="7" t="s">
        <v>1949</v>
      </c>
    </row>
    <row r="225" spans="2:12" hidden="1" x14ac:dyDescent="0.25">
      <c r="B225" s="7" t="s">
        <v>79</v>
      </c>
      <c r="C225" s="7" t="s">
        <v>125</v>
      </c>
      <c r="D225" s="7" t="s">
        <v>1645</v>
      </c>
      <c r="E225" s="7" t="s">
        <v>1650</v>
      </c>
      <c r="F225" s="7" t="s">
        <v>119</v>
      </c>
      <c r="G225" s="7" t="s">
        <v>1954</v>
      </c>
      <c r="H225" s="162" t="s">
        <v>1948</v>
      </c>
      <c r="I225" s="327">
        <v>44644</v>
      </c>
      <c r="J225" s="327">
        <v>44644</v>
      </c>
      <c r="K225" s="179">
        <v>39500</v>
      </c>
      <c r="L225" s="7" t="s">
        <v>1949</v>
      </c>
    </row>
    <row r="226" spans="2:12" hidden="1" x14ac:dyDescent="0.25">
      <c r="B226" s="7" t="s">
        <v>79</v>
      </c>
      <c r="C226" s="7" t="s">
        <v>125</v>
      </c>
      <c r="D226" s="7" t="s">
        <v>1645</v>
      </c>
      <c r="E226" s="7" t="s">
        <v>1650</v>
      </c>
      <c r="F226" s="7" t="s">
        <v>119</v>
      </c>
      <c r="G226" s="7" t="s">
        <v>1954</v>
      </c>
      <c r="H226" s="162" t="s">
        <v>1948</v>
      </c>
      <c r="I226" s="327">
        <v>44644</v>
      </c>
      <c r="J226" s="327">
        <v>44644</v>
      </c>
      <c r="K226" s="179">
        <v>39500</v>
      </c>
      <c r="L226" s="7" t="s">
        <v>1949</v>
      </c>
    </row>
    <row r="227" spans="2:12" hidden="1" x14ac:dyDescent="0.25">
      <c r="B227" s="7" t="s">
        <v>79</v>
      </c>
      <c r="C227" s="7" t="s">
        <v>125</v>
      </c>
      <c r="D227" s="7" t="s">
        <v>1645</v>
      </c>
      <c r="E227" s="7" t="s">
        <v>1650</v>
      </c>
      <c r="F227" s="7" t="s">
        <v>119</v>
      </c>
      <c r="G227" s="7" t="s">
        <v>1954</v>
      </c>
      <c r="H227" s="162" t="s">
        <v>1948</v>
      </c>
      <c r="I227" s="327">
        <v>44644</v>
      </c>
      <c r="J227" s="327">
        <v>44644</v>
      </c>
      <c r="K227" s="179">
        <v>39500</v>
      </c>
      <c r="L227" s="7" t="s">
        <v>1949</v>
      </c>
    </row>
    <row r="228" spans="2:12" hidden="1" x14ac:dyDescent="0.25">
      <c r="B228" s="7" t="s">
        <v>79</v>
      </c>
      <c r="C228" s="7" t="s">
        <v>125</v>
      </c>
      <c r="D228" s="7" t="s">
        <v>1645</v>
      </c>
      <c r="E228" s="7" t="s">
        <v>1650</v>
      </c>
      <c r="F228" s="7" t="s">
        <v>119</v>
      </c>
      <c r="G228" s="7" t="s">
        <v>1954</v>
      </c>
      <c r="H228" s="162" t="s">
        <v>1948</v>
      </c>
      <c r="I228" s="327">
        <v>44644</v>
      </c>
      <c r="J228" s="327">
        <v>44644</v>
      </c>
      <c r="K228" s="179">
        <v>39500</v>
      </c>
      <c r="L228" s="7" t="s">
        <v>1949</v>
      </c>
    </row>
    <row r="229" spans="2:12" hidden="1" x14ac:dyDescent="0.25">
      <c r="B229" s="7" t="s">
        <v>79</v>
      </c>
      <c r="C229" s="7" t="s">
        <v>125</v>
      </c>
      <c r="D229" s="7" t="s">
        <v>1645</v>
      </c>
      <c r="E229" s="7" t="s">
        <v>1650</v>
      </c>
      <c r="F229" s="7" t="s">
        <v>119</v>
      </c>
      <c r="G229" s="7" t="s">
        <v>1954</v>
      </c>
      <c r="H229" s="162" t="s">
        <v>1948</v>
      </c>
      <c r="I229" s="327">
        <v>44644</v>
      </c>
      <c r="J229" s="327">
        <v>44644</v>
      </c>
      <c r="K229" s="179">
        <v>39500</v>
      </c>
      <c r="L229" s="7" t="s">
        <v>1949</v>
      </c>
    </row>
    <row r="230" spans="2:12" hidden="1" x14ac:dyDescent="0.25">
      <c r="B230" s="7" t="s">
        <v>79</v>
      </c>
      <c r="C230" s="7" t="s">
        <v>125</v>
      </c>
      <c r="D230" s="7" t="s">
        <v>1645</v>
      </c>
      <c r="E230" s="7" t="s">
        <v>1650</v>
      </c>
      <c r="F230" s="7" t="s">
        <v>119</v>
      </c>
      <c r="G230" s="7" t="s">
        <v>1954</v>
      </c>
      <c r="H230" s="162" t="s">
        <v>1948</v>
      </c>
      <c r="I230" s="327">
        <v>44644</v>
      </c>
      <c r="J230" s="327">
        <v>44644</v>
      </c>
      <c r="K230" s="179">
        <v>39500</v>
      </c>
      <c r="L230" s="7" t="s">
        <v>1949</v>
      </c>
    </row>
    <row r="231" spans="2:12" hidden="1" x14ac:dyDescent="0.25">
      <c r="B231" s="7" t="s">
        <v>79</v>
      </c>
      <c r="C231" s="7" t="s">
        <v>125</v>
      </c>
      <c r="D231" s="7" t="s">
        <v>1645</v>
      </c>
      <c r="E231" s="7" t="s">
        <v>1650</v>
      </c>
      <c r="F231" s="7" t="s">
        <v>119</v>
      </c>
      <c r="G231" s="7" t="s">
        <v>1954</v>
      </c>
      <c r="H231" s="162" t="s">
        <v>1948</v>
      </c>
      <c r="I231" s="327">
        <v>44644</v>
      </c>
      <c r="J231" s="327">
        <v>44644</v>
      </c>
      <c r="K231" s="179">
        <v>39500</v>
      </c>
      <c r="L231" s="7" t="s">
        <v>1949</v>
      </c>
    </row>
    <row r="232" spans="2:12" hidden="1" x14ac:dyDescent="0.25">
      <c r="B232" s="7" t="s">
        <v>79</v>
      </c>
      <c r="C232" s="7" t="s">
        <v>125</v>
      </c>
      <c r="D232" s="7" t="s">
        <v>1645</v>
      </c>
      <c r="E232" s="7" t="s">
        <v>1650</v>
      </c>
      <c r="F232" s="7" t="s">
        <v>119</v>
      </c>
      <c r="G232" s="7" t="s">
        <v>1954</v>
      </c>
      <c r="H232" s="162" t="s">
        <v>1948</v>
      </c>
      <c r="I232" s="327">
        <v>44644</v>
      </c>
      <c r="J232" s="327">
        <v>44644</v>
      </c>
      <c r="K232" s="179">
        <v>39500</v>
      </c>
      <c r="L232" s="7" t="s">
        <v>1949</v>
      </c>
    </row>
    <row r="233" spans="2:12" hidden="1" x14ac:dyDescent="0.25">
      <c r="B233" s="7" t="s">
        <v>79</v>
      </c>
      <c r="C233" s="7" t="s">
        <v>125</v>
      </c>
      <c r="D233" s="7" t="s">
        <v>1645</v>
      </c>
      <c r="E233" s="7" t="s">
        <v>1650</v>
      </c>
      <c r="F233" s="7" t="s">
        <v>119</v>
      </c>
      <c r="G233" s="7" t="s">
        <v>1954</v>
      </c>
      <c r="H233" s="162" t="s">
        <v>1948</v>
      </c>
      <c r="I233" s="327">
        <v>44644</v>
      </c>
      <c r="J233" s="327">
        <v>44644</v>
      </c>
      <c r="K233" s="179">
        <v>39500</v>
      </c>
      <c r="L233" s="7" t="s">
        <v>1949</v>
      </c>
    </row>
    <row r="234" spans="2:12" hidden="1" x14ac:dyDescent="0.25">
      <c r="B234" s="7" t="s">
        <v>79</v>
      </c>
      <c r="C234" s="7" t="s">
        <v>125</v>
      </c>
      <c r="D234" s="7" t="s">
        <v>1645</v>
      </c>
      <c r="E234" s="7" t="s">
        <v>1650</v>
      </c>
      <c r="F234" s="7" t="s">
        <v>119</v>
      </c>
      <c r="G234" s="7" t="s">
        <v>1954</v>
      </c>
      <c r="H234" s="162" t="s">
        <v>1948</v>
      </c>
      <c r="I234" s="327">
        <v>44644</v>
      </c>
      <c r="J234" s="327">
        <v>44644</v>
      </c>
      <c r="K234" s="179">
        <v>39500</v>
      </c>
      <c r="L234" s="7" t="s">
        <v>1949</v>
      </c>
    </row>
    <row r="235" spans="2:12" hidden="1" x14ac:dyDescent="0.25">
      <c r="B235" s="7" t="s">
        <v>79</v>
      </c>
      <c r="C235" s="7" t="s">
        <v>125</v>
      </c>
      <c r="D235" s="7" t="s">
        <v>1645</v>
      </c>
      <c r="E235" s="7" t="s">
        <v>1650</v>
      </c>
      <c r="F235" s="7" t="s">
        <v>119</v>
      </c>
      <c r="G235" s="7" t="s">
        <v>1954</v>
      </c>
      <c r="H235" s="162" t="s">
        <v>1948</v>
      </c>
      <c r="I235" s="327">
        <v>44644</v>
      </c>
      <c r="J235" s="327">
        <v>44644</v>
      </c>
      <c r="K235" s="179">
        <v>39500</v>
      </c>
      <c r="L235" s="7" t="s">
        <v>1949</v>
      </c>
    </row>
    <row r="236" spans="2:12" hidden="1" x14ac:dyDescent="0.25">
      <c r="B236" s="7" t="s">
        <v>79</v>
      </c>
      <c r="C236" s="7" t="s">
        <v>125</v>
      </c>
      <c r="D236" s="7" t="s">
        <v>1645</v>
      </c>
      <c r="E236" s="7" t="s">
        <v>1650</v>
      </c>
      <c r="F236" s="7" t="s">
        <v>119</v>
      </c>
      <c r="G236" s="7" t="s">
        <v>1954</v>
      </c>
      <c r="H236" s="162" t="s">
        <v>1948</v>
      </c>
      <c r="I236" s="327">
        <v>44644</v>
      </c>
      <c r="J236" s="327">
        <v>44644</v>
      </c>
      <c r="K236" s="179">
        <v>39500</v>
      </c>
      <c r="L236" s="7" t="s">
        <v>1949</v>
      </c>
    </row>
    <row r="237" spans="2:12" hidden="1" x14ac:dyDescent="0.25">
      <c r="B237" s="7" t="s">
        <v>79</v>
      </c>
      <c r="C237" s="7" t="s">
        <v>125</v>
      </c>
      <c r="D237" s="7" t="s">
        <v>1645</v>
      </c>
      <c r="E237" s="7" t="s">
        <v>1650</v>
      </c>
      <c r="F237" s="7" t="s">
        <v>119</v>
      </c>
      <c r="G237" s="7" t="s">
        <v>1954</v>
      </c>
      <c r="H237" s="162" t="s">
        <v>1948</v>
      </c>
      <c r="I237" s="327">
        <v>44644</v>
      </c>
      <c r="J237" s="327">
        <v>44644</v>
      </c>
      <c r="K237" s="179">
        <v>39500</v>
      </c>
      <c r="L237" s="7" t="s">
        <v>1949</v>
      </c>
    </row>
    <row r="238" spans="2:12" hidden="1" x14ac:dyDescent="0.25">
      <c r="B238" s="7" t="s">
        <v>79</v>
      </c>
      <c r="C238" s="7" t="s">
        <v>125</v>
      </c>
      <c r="D238" s="7" t="s">
        <v>1645</v>
      </c>
      <c r="E238" s="7" t="s">
        <v>1650</v>
      </c>
      <c r="F238" s="7" t="s">
        <v>119</v>
      </c>
      <c r="G238" s="7" t="s">
        <v>1954</v>
      </c>
      <c r="H238" s="162" t="s">
        <v>1948</v>
      </c>
      <c r="I238" s="327">
        <v>44644</v>
      </c>
      <c r="J238" s="327">
        <v>44644</v>
      </c>
      <c r="K238" s="179">
        <v>39500</v>
      </c>
      <c r="L238" s="7" t="s">
        <v>1949</v>
      </c>
    </row>
    <row r="239" spans="2:12" hidden="1" x14ac:dyDescent="0.25">
      <c r="B239" s="7" t="s">
        <v>79</v>
      </c>
      <c r="C239" s="7" t="s">
        <v>125</v>
      </c>
      <c r="D239" s="7" t="s">
        <v>1645</v>
      </c>
      <c r="E239" s="7" t="s">
        <v>1650</v>
      </c>
      <c r="F239" s="7" t="s">
        <v>119</v>
      </c>
      <c r="G239" s="7" t="s">
        <v>1954</v>
      </c>
      <c r="H239" s="162" t="s">
        <v>1948</v>
      </c>
      <c r="I239" s="327">
        <v>44644</v>
      </c>
      <c r="J239" s="327">
        <v>44644</v>
      </c>
      <c r="K239" s="179">
        <v>39500</v>
      </c>
      <c r="L239" s="7" t="s">
        <v>1949</v>
      </c>
    </row>
    <row r="240" spans="2:12" hidden="1" x14ac:dyDescent="0.25">
      <c r="B240" s="7" t="s">
        <v>79</v>
      </c>
      <c r="C240" s="7" t="s">
        <v>125</v>
      </c>
      <c r="D240" s="7" t="s">
        <v>1645</v>
      </c>
      <c r="E240" s="7" t="s">
        <v>1650</v>
      </c>
      <c r="F240" s="7" t="s">
        <v>119</v>
      </c>
      <c r="G240" s="7" t="s">
        <v>1954</v>
      </c>
      <c r="H240" s="162" t="s">
        <v>1948</v>
      </c>
      <c r="I240" s="327">
        <v>44644</v>
      </c>
      <c r="J240" s="327">
        <v>44644</v>
      </c>
      <c r="K240" s="179">
        <v>39500</v>
      </c>
      <c r="L240" s="7" t="s">
        <v>1949</v>
      </c>
    </row>
    <row r="241" spans="2:12" hidden="1" x14ac:dyDescent="0.25">
      <c r="B241" s="7" t="s">
        <v>79</v>
      </c>
      <c r="C241" s="7" t="s">
        <v>125</v>
      </c>
      <c r="D241" s="7" t="s">
        <v>1645</v>
      </c>
      <c r="E241" s="7" t="s">
        <v>1650</v>
      </c>
      <c r="F241" s="7" t="s">
        <v>119</v>
      </c>
      <c r="G241" s="7" t="s">
        <v>1954</v>
      </c>
      <c r="H241" s="162" t="s">
        <v>1948</v>
      </c>
      <c r="I241" s="327">
        <v>44644</v>
      </c>
      <c r="J241" s="327">
        <v>44644</v>
      </c>
      <c r="K241" s="179">
        <v>39500</v>
      </c>
      <c r="L241" s="7" t="s">
        <v>1949</v>
      </c>
    </row>
    <row r="242" spans="2:12" hidden="1" x14ac:dyDescent="0.25">
      <c r="B242" s="7" t="s">
        <v>79</v>
      </c>
      <c r="C242" s="7" t="s">
        <v>125</v>
      </c>
      <c r="D242" s="7" t="s">
        <v>1645</v>
      </c>
      <c r="E242" s="7" t="s">
        <v>1650</v>
      </c>
      <c r="F242" s="7" t="s">
        <v>119</v>
      </c>
      <c r="G242" s="7" t="s">
        <v>1954</v>
      </c>
      <c r="H242" s="162" t="s">
        <v>1948</v>
      </c>
      <c r="I242" s="327">
        <v>44644</v>
      </c>
      <c r="J242" s="327">
        <v>44644</v>
      </c>
      <c r="K242" s="179">
        <v>39500</v>
      </c>
      <c r="L242" s="7" t="s">
        <v>1949</v>
      </c>
    </row>
    <row r="243" spans="2:12" hidden="1" x14ac:dyDescent="0.25">
      <c r="B243" s="7" t="s">
        <v>79</v>
      </c>
      <c r="C243" s="7" t="s">
        <v>125</v>
      </c>
      <c r="D243" s="7" t="s">
        <v>1645</v>
      </c>
      <c r="E243" s="7" t="s">
        <v>1650</v>
      </c>
      <c r="F243" s="7" t="s">
        <v>119</v>
      </c>
      <c r="G243" s="7" t="s">
        <v>1954</v>
      </c>
      <c r="H243" s="162" t="s">
        <v>1948</v>
      </c>
      <c r="I243" s="327">
        <v>44644</v>
      </c>
      <c r="J243" s="327">
        <v>44644</v>
      </c>
      <c r="K243" s="179">
        <v>39500</v>
      </c>
      <c r="L243" s="7" t="s">
        <v>1949</v>
      </c>
    </row>
    <row r="244" spans="2:12" hidden="1" x14ac:dyDescent="0.25">
      <c r="B244" s="7" t="s">
        <v>79</v>
      </c>
      <c r="C244" s="7" t="s">
        <v>125</v>
      </c>
      <c r="D244" s="7" t="s">
        <v>1645</v>
      </c>
      <c r="E244" s="7" t="s">
        <v>1650</v>
      </c>
      <c r="F244" s="7" t="s">
        <v>119</v>
      </c>
      <c r="G244" s="7" t="s">
        <v>1954</v>
      </c>
      <c r="H244" s="162" t="s">
        <v>1948</v>
      </c>
      <c r="I244" s="327">
        <v>44644</v>
      </c>
      <c r="J244" s="327">
        <v>44644</v>
      </c>
      <c r="K244" s="179">
        <v>39500</v>
      </c>
      <c r="L244" s="7" t="s">
        <v>1949</v>
      </c>
    </row>
    <row r="245" spans="2:12" hidden="1" x14ac:dyDescent="0.25">
      <c r="B245" s="7" t="s">
        <v>79</v>
      </c>
      <c r="C245" s="7" t="s">
        <v>125</v>
      </c>
      <c r="D245" s="7" t="s">
        <v>1645</v>
      </c>
      <c r="E245" s="7" t="s">
        <v>1650</v>
      </c>
      <c r="F245" s="7" t="s">
        <v>119</v>
      </c>
      <c r="G245" s="7" t="s">
        <v>1954</v>
      </c>
      <c r="H245" s="162" t="s">
        <v>1948</v>
      </c>
      <c r="I245" s="327">
        <v>44644</v>
      </c>
      <c r="J245" s="327">
        <v>44644</v>
      </c>
      <c r="K245" s="179">
        <v>39500</v>
      </c>
      <c r="L245" s="7" t="s">
        <v>1949</v>
      </c>
    </row>
    <row r="246" spans="2:12" hidden="1" x14ac:dyDescent="0.25">
      <c r="B246" s="7" t="s">
        <v>79</v>
      </c>
      <c r="C246" s="7" t="s">
        <v>125</v>
      </c>
      <c r="D246" s="7" t="s">
        <v>1645</v>
      </c>
      <c r="E246" s="7" t="s">
        <v>1650</v>
      </c>
      <c r="F246" s="7" t="s">
        <v>119</v>
      </c>
      <c r="G246" s="7" t="s">
        <v>1954</v>
      </c>
      <c r="H246" s="162" t="s">
        <v>1948</v>
      </c>
      <c r="I246" s="327">
        <v>44644</v>
      </c>
      <c r="J246" s="327">
        <v>44644</v>
      </c>
      <c r="K246" s="179">
        <v>39500</v>
      </c>
      <c r="L246" s="7" t="s">
        <v>1949</v>
      </c>
    </row>
    <row r="247" spans="2:12" hidden="1" x14ac:dyDescent="0.25">
      <c r="B247" s="7" t="s">
        <v>79</v>
      </c>
      <c r="C247" s="7" t="s">
        <v>125</v>
      </c>
      <c r="D247" s="7" t="s">
        <v>1645</v>
      </c>
      <c r="E247" s="7" t="s">
        <v>1650</v>
      </c>
      <c r="F247" s="7" t="s">
        <v>119</v>
      </c>
      <c r="G247" s="7" t="s">
        <v>1954</v>
      </c>
      <c r="H247" s="162" t="s">
        <v>1948</v>
      </c>
      <c r="I247" s="327">
        <v>44644</v>
      </c>
      <c r="J247" s="327">
        <v>44644</v>
      </c>
      <c r="K247" s="179">
        <v>39500</v>
      </c>
      <c r="L247" s="7" t="s">
        <v>1949</v>
      </c>
    </row>
    <row r="248" spans="2:12" hidden="1" x14ac:dyDescent="0.25">
      <c r="B248" s="7" t="s">
        <v>79</v>
      </c>
      <c r="C248" s="7" t="s">
        <v>125</v>
      </c>
      <c r="D248" s="7" t="s">
        <v>1645</v>
      </c>
      <c r="E248" s="7" t="s">
        <v>1650</v>
      </c>
      <c r="F248" s="7" t="s">
        <v>119</v>
      </c>
      <c r="G248" s="7" t="s">
        <v>1954</v>
      </c>
      <c r="H248" s="162" t="s">
        <v>1948</v>
      </c>
      <c r="I248" s="327">
        <v>44644</v>
      </c>
      <c r="J248" s="327">
        <v>44644</v>
      </c>
      <c r="K248" s="179">
        <v>39500</v>
      </c>
      <c r="L248" s="7" t="s">
        <v>1949</v>
      </c>
    </row>
    <row r="249" spans="2:12" hidden="1" x14ac:dyDescent="0.25">
      <c r="B249" s="7" t="s">
        <v>79</v>
      </c>
      <c r="C249" s="7" t="s">
        <v>125</v>
      </c>
      <c r="D249" s="7" t="s">
        <v>1645</v>
      </c>
      <c r="E249" s="7" t="s">
        <v>1650</v>
      </c>
      <c r="F249" s="7" t="s">
        <v>119</v>
      </c>
      <c r="G249" s="7" t="s">
        <v>1954</v>
      </c>
      <c r="H249" s="162" t="s">
        <v>1948</v>
      </c>
      <c r="I249" s="327">
        <v>44644</v>
      </c>
      <c r="J249" s="327">
        <v>44644</v>
      </c>
      <c r="K249" s="179">
        <v>39500</v>
      </c>
      <c r="L249" s="7" t="s">
        <v>1949</v>
      </c>
    </row>
    <row r="250" spans="2:12" hidden="1" x14ac:dyDescent="0.25">
      <c r="B250" s="7" t="s">
        <v>79</v>
      </c>
      <c r="C250" s="7" t="s">
        <v>125</v>
      </c>
      <c r="D250" s="7" t="s">
        <v>1645</v>
      </c>
      <c r="E250" s="7" t="s">
        <v>1650</v>
      </c>
      <c r="F250" s="7" t="s">
        <v>119</v>
      </c>
      <c r="G250" s="7" t="s">
        <v>1954</v>
      </c>
      <c r="H250" s="162" t="s">
        <v>1948</v>
      </c>
      <c r="I250" s="327">
        <v>44644</v>
      </c>
      <c r="J250" s="327">
        <v>44644</v>
      </c>
      <c r="K250" s="179">
        <v>39500</v>
      </c>
      <c r="L250" s="7" t="s">
        <v>1949</v>
      </c>
    </row>
    <row r="251" spans="2:12" hidden="1" x14ac:dyDescent="0.25">
      <c r="B251" s="7" t="s">
        <v>79</v>
      </c>
      <c r="C251" s="7" t="s">
        <v>125</v>
      </c>
      <c r="D251" s="7" t="s">
        <v>1645</v>
      </c>
      <c r="E251" s="7" t="s">
        <v>1650</v>
      </c>
      <c r="F251" s="7" t="s">
        <v>119</v>
      </c>
      <c r="G251" s="7" t="s">
        <v>1954</v>
      </c>
      <c r="H251" s="162" t="s">
        <v>1948</v>
      </c>
      <c r="I251" s="327">
        <v>44644</v>
      </c>
      <c r="J251" s="327">
        <v>44644</v>
      </c>
      <c r="K251" s="179">
        <v>39500</v>
      </c>
      <c r="L251" s="7" t="s">
        <v>1949</v>
      </c>
    </row>
    <row r="252" spans="2:12" hidden="1" x14ac:dyDescent="0.25">
      <c r="B252" s="7" t="s">
        <v>79</v>
      </c>
      <c r="C252" s="7" t="s">
        <v>125</v>
      </c>
      <c r="D252" s="7" t="s">
        <v>1645</v>
      </c>
      <c r="E252" s="7" t="s">
        <v>1650</v>
      </c>
      <c r="F252" s="7" t="s">
        <v>119</v>
      </c>
      <c r="G252" s="7" t="s">
        <v>1954</v>
      </c>
      <c r="H252" s="162" t="s">
        <v>1948</v>
      </c>
      <c r="I252" s="327">
        <v>44644</v>
      </c>
      <c r="J252" s="327">
        <v>44644</v>
      </c>
      <c r="K252" s="179">
        <v>39500</v>
      </c>
      <c r="L252" s="7" t="s">
        <v>1949</v>
      </c>
    </row>
    <row r="253" spans="2:12" hidden="1" x14ac:dyDescent="0.25">
      <c r="B253" s="7" t="s">
        <v>79</v>
      </c>
      <c r="C253" s="7" t="s">
        <v>125</v>
      </c>
      <c r="D253" s="7" t="s">
        <v>1645</v>
      </c>
      <c r="E253" s="7" t="s">
        <v>1650</v>
      </c>
      <c r="F253" s="7" t="s">
        <v>119</v>
      </c>
      <c r="G253" s="7" t="s">
        <v>1954</v>
      </c>
      <c r="H253" s="162" t="s">
        <v>1948</v>
      </c>
      <c r="I253" s="327">
        <v>44644</v>
      </c>
      <c r="J253" s="327">
        <v>44644</v>
      </c>
      <c r="K253" s="179">
        <v>39500</v>
      </c>
      <c r="L253" s="7" t="s">
        <v>1949</v>
      </c>
    </row>
    <row r="254" spans="2:12" hidden="1" x14ac:dyDescent="0.25">
      <c r="B254" s="7" t="s">
        <v>79</v>
      </c>
      <c r="C254" s="7" t="s">
        <v>125</v>
      </c>
      <c r="D254" s="7" t="s">
        <v>1645</v>
      </c>
      <c r="E254" s="7" t="s">
        <v>1650</v>
      </c>
      <c r="F254" s="7" t="s">
        <v>119</v>
      </c>
      <c r="G254" s="7" t="s">
        <v>1954</v>
      </c>
      <c r="H254" s="162" t="s">
        <v>1948</v>
      </c>
      <c r="I254" s="327">
        <v>44644</v>
      </c>
      <c r="J254" s="327">
        <v>44644</v>
      </c>
      <c r="K254" s="179">
        <v>39500</v>
      </c>
      <c r="L254" s="7" t="s">
        <v>1949</v>
      </c>
    </row>
    <row r="255" spans="2:12" hidden="1" x14ac:dyDescent="0.25">
      <c r="B255" s="7" t="s">
        <v>79</v>
      </c>
      <c r="C255" s="7" t="s">
        <v>125</v>
      </c>
      <c r="D255" s="7" t="s">
        <v>1645</v>
      </c>
      <c r="E255" s="7" t="s">
        <v>1650</v>
      </c>
      <c r="F255" s="7" t="s">
        <v>119</v>
      </c>
      <c r="G255" s="7" t="s">
        <v>1954</v>
      </c>
      <c r="H255" s="162" t="s">
        <v>1948</v>
      </c>
      <c r="I255" s="327">
        <v>44644</v>
      </c>
      <c r="J255" s="327">
        <v>44644</v>
      </c>
      <c r="K255" s="179">
        <v>39500</v>
      </c>
      <c r="L255" s="7" t="s">
        <v>1949</v>
      </c>
    </row>
    <row r="256" spans="2:12" hidden="1" x14ac:dyDescent="0.25">
      <c r="B256" s="7" t="s">
        <v>79</v>
      </c>
      <c r="C256" s="7" t="s">
        <v>125</v>
      </c>
      <c r="D256" s="7" t="s">
        <v>1645</v>
      </c>
      <c r="E256" s="7" t="s">
        <v>1650</v>
      </c>
      <c r="F256" s="7" t="s">
        <v>119</v>
      </c>
      <c r="G256" s="7" t="s">
        <v>1954</v>
      </c>
      <c r="H256" s="162" t="s">
        <v>1948</v>
      </c>
      <c r="I256" s="327">
        <v>44644</v>
      </c>
      <c r="J256" s="327">
        <v>44644</v>
      </c>
      <c r="K256" s="179">
        <v>39500</v>
      </c>
      <c r="L256" s="7" t="s">
        <v>1949</v>
      </c>
    </row>
    <row r="257" spans="2:12" hidden="1" x14ac:dyDescent="0.25">
      <c r="B257" s="7" t="s">
        <v>79</v>
      </c>
      <c r="C257" s="7" t="s">
        <v>125</v>
      </c>
      <c r="D257" s="7" t="s">
        <v>1645</v>
      </c>
      <c r="E257" s="7" t="s">
        <v>1650</v>
      </c>
      <c r="F257" s="7" t="s">
        <v>119</v>
      </c>
      <c r="G257" s="7" t="s">
        <v>1954</v>
      </c>
      <c r="H257" s="162" t="s">
        <v>1948</v>
      </c>
      <c r="I257" s="327">
        <v>44644</v>
      </c>
      <c r="J257" s="327">
        <v>44644</v>
      </c>
      <c r="K257" s="179">
        <v>39500</v>
      </c>
      <c r="L257" s="7" t="s">
        <v>1949</v>
      </c>
    </row>
    <row r="258" spans="2:12" hidden="1" x14ac:dyDescent="0.25">
      <c r="B258" s="7" t="s">
        <v>79</v>
      </c>
      <c r="C258" s="7" t="s">
        <v>125</v>
      </c>
      <c r="D258" s="7" t="s">
        <v>1645</v>
      </c>
      <c r="E258" s="7" t="s">
        <v>1650</v>
      </c>
      <c r="F258" s="7" t="s">
        <v>119</v>
      </c>
      <c r="G258" s="7" t="s">
        <v>1954</v>
      </c>
      <c r="H258" s="162" t="s">
        <v>1948</v>
      </c>
      <c r="I258" s="327">
        <v>44644</v>
      </c>
      <c r="J258" s="327">
        <v>44644</v>
      </c>
      <c r="K258" s="179">
        <v>39500</v>
      </c>
      <c r="L258" s="7" t="s">
        <v>1949</v>
      </c>
    </row>
    <row r="259" spans="2:12" hidden="1" x14ac:dyDescent="0.25">
      <c r="B259" s="7" t="s">
        <v>79</v>
      </c>
      <c r="C259" s="7" t="s">
        <v>125</v>
      </c>
      <c r="D259" s="7" t="s">
        <v>1645</v>
      </c>
      <c r="E259" s="7" t="s">
        <v>1650</v>
      </c>
      <c r="F259" s="7" t="s">
        <v>119</v>
      </c>
      <c r="G259" s="7" t="s">
        <v>1954</v>
      </c>
      <c r="H259" s="162" t="s">
        <v>1948</v>
      </c>
      <c r="I259" s="327">
        <v>44644</v>
      </c>
      <c r="J259" s="327">
        <v>44644</v>
      </c>
      <c r="K259" s="179">
        <v>39500</v>
      </c>
      <c r="L259" s="7" t="s">
        <v>1949</v>
      </c>
    </row>
    <row r="260" spans="2:12" hidden="1" x14ac:dyDescent="0.25">
      <c r="B260" s="7" t="s">
        <v>79</v>
      </c>
      <c r="C260" s="7" t="s">
        <v>125</v>
      </c>
      <c r="D260" s="7" t="s">
        <v>1645</v>
      </c>
      <c r="E260" s="7" t="s">
        <v>1650</v>
      </c>
      <c r="F260" s="7" t="s">
        <v>119</v>
      </c>
      <c r="G260" s="7" t="s">
        <v>1954</v>
      </c>
      <c r="H260" s="162" t="s">
        <v>1948</v>
      </c>
      <c r="I260" s="327">
        <v>44644</v>
      </c>
      <c r="J260" s="327">
        <v>44644</v>
      </c>
      <c r="K260" s="179">
        <v>39500</v>
      </c>
      <c r="L260" s="7" t="s">
        <v>1949</v>
      </c>
    </row>
    <row r="261" spans="2:12" hidden="1" x14ac:dyDescent="0.25">
      <c r="B261" s="7" t="s">
        <v>78</v>
      </c>
      <c r="C261" s="7" t="s">
        <v>125</v>
      </c>
      <c r="D261" s="7" t="s">
        <v>1645</v>
      </c>
      <c r="E261" s="7" t="s">
        <v>1650</v>
      </c>
      <c r="F261" s="7" t="s">
        <v>119</v>
      </c>
      <c r="G261" s="7" t="s">
        <v>1954</v>
      </c>
      <c r="H261" s="162" t="s">
        <v>1948</v>
      </c>
      <c r="I261" s="327">
        <v>44644</v>
      </c>
      <c r="J261" s="327">
        <v>44644</v>
      </c>
      <c r="K261" s="179">
        <v>39500</v>
      </c>
      <c r="L261" s="7" t="s">
        <v>1949</v>
      </c>
    </row>
    <row r="262" spans="2:12" hidden="1" x14ac:dyDescent="0.25">
      <c r="B262" s="7" t="s">
        <v>78</v>
      </c>
      <c r="C262" s="7" t="s">
        <v>125</v>
      </c>
      <c r="D262" s="7" t="s">
        <v>1645</v>
      </c>
      <c r="E262" s="7" t="s">
        <v>1650</v>
      </c>
      <c r="F262" s="7" t="s">
        <v>119</v>
      </c>
      <c r="G262" s="7" t="s">
        <v>1954</v>
      </c>
      <c r="H262" s="162" t="s">
        <v>1948</v>
      </c>
      <c r="I262" s="327">
        <v>44644</v>
      </c>
      <c r="J262" s="327">
        <v>44644</v>
      </c>
      <c r="K262" s="179">
        <v>39500</v>
      </c>
      <c r="L262" s="7" t="s">
        <v>1949</v>
      </c>
    </row>
    <row r="263" spans="2:12" hidden="1" x14ac:dyDescent="0.25">
      <c r="B263" s="7" t="s">
        <v>78</v>
      </c>
      <c r="C263" s="7" t="s">
        <v>125</v>
      </c>
      <c r="D263" s="7" t="s">
        <v>1645</v>
      </c>
      <c r="E263" s="7" t="s">
        <v>1650</v>
      </c>
      <c r="F263" s="7" t="s">
        <v>119</v>
      </c>
      <c r="G263" s="7" t="s">
        <v>1954</v>
      </c>
      <c r="H263" s="162" t="s">
        <v>1948</v>
      </c>
      <c r="I263" s="327">
        <v>44644</v>
      </c>
      <c r="J263" s="327">
        <v>44644</v>
      </c>
      <c r="K263" s="179">
        <v>39500</v>
      </c>
      <c r="L263" s="7" t="s">
        <v>1949</v>
      </c>
    </row>
    <row r="264" spans="2:12" hidden="1" x14ac:dyDescent="0.25">
      <c r="B264" s="7" t="s">
        <v>78</v>
      </c>
      <c r="C264" s="7" t="s">
        <v>125</v>
      </c>
      <c r="D264" s="7" t="s">
        <v>1645</v>
      </c>
      <c r="E264" s="7" t="s">
        <v>1650</v>
      </c>
      <c r="F264" s="7" t="s">
        <v>119</v>
      </c>
      <c r="G264" s="7" t="s">
        <v>1954</v>
      </c>
      <c r="H264" s="162" t="s">
        <v>1948</v>
      </c>
      <c r="I264" s="327">
        <v>44644</v>
      </c>
      <c r="J264" s="327">
        <v>44644</v>
      </c>
      <c r="K264" s="179">
        <v>39500</v>
      </c>
      <c r="L264" s="7" t="s">
        <v>1949</v>
      </c>
    </row>
    <row r="265" spans="2:12" hidden="1" x14ac:dyDescent="0.25">
      <c r="B265" s="7" t="s">
        <v>78</v>
      </c>
      <c r="C265" s="7" t="s">
        <v>125</v>
      </c>
      <c r="D265" s="7" t="s">
        <v>1645</v>
      </c>
      <c r="E265" s="7" t="s">
        <v>1650</v>
      </c>
      <c r="F265" s="7" t="s">
        <v>119</v>
      </c>
      <c r="G265" s="7" t="s">
        <v>1954</v>
      </c>
      <c r="H265" s="162" t="s">
        <v>1948</v>
      </c>
      <c r="I265" s="327">
        <v>44644</v>
      </c>
      <c r="J265" s="327">
        <v>44644</v>
      </c>
      <c r="K265" s="179">
        <v>39500</v>
      </c>
      <c r="L265" s="7" t="s">
        <v>1949</v>
      </c>
    </row>
    <row r="266" spans="2:12" hidden="1" x14ac:dyDescent="0.25">
      <c r="B266" s="7" t="s">
        <v>78</v>
      </c>
      <c r="C266" s="7" t="s">
        <v>125</v>
      </c>
      <c r="D266" s="7" t="s">
        <v>1645</v>
      </c>
      <c r="E266" s="7" t="s">
        <v>1650</v>
      </c>
      <c r="F266" s="7" t="s">
        <v>119</v>
      </c>
      <c r="G266" s="7" t="s">
        <v>1954</v>
      </c>
      <c r="H266" s="162" t="s">
        <v>1948</v>
      </c>
      <c r="I266" s="327">
        <v>44644</v>
      </c>
      <c r="J266" s="327">
        <v>44644</v>
      </c>
      <c r="K266" s="179">
        <v>39500</v>
      </c>
      <c r="L266" s="7" t="s">
        <v>1949</v>
      </c>
    </row>
    <row r="267" spans="2:12" hidden="1" x14ac:dyDescent="0.25">
      <c r="B267" s="7" t="s">
        <v>78</v>
      </c>
      <c r="C267" s="7" t="s">
        <v>125</v>
      </c>
      <c r="D267" s="7" t="s">
        <v>1645</v>
      </c>
      <c r="E267" s="7" t="s">
        <v>1650</v>
      </c>
      <c r="F267" s="7" t="s">
        <v>119</v>
      </c>
      <c r="G267" s="7" t="s">
        <v>1954</v>
      </c>
      <c r="H267" s="162" t="s">
        <v>1948</v>
      </c>
      <c r="I267" s="327">
        <v>44644</v>
      </c>
      <c r="J267" s="327">
        <v>44644</v>
      </c>
      <c r="K267" s="179">
        <v>39500</v>
      </c>
      <c r="L267" s="7" t="s">
        <v>1949</v>
      </c>
    </row>
    <row r="268" spans="2:12" hidden="1" x14ac:dyDescent="0.25">
      <c r="B268" s="7" t="s">
        <v>78</v>
      </c>
      <c r="C268" s="7" t="s">
        <v>125</v>
      </c>
      <c r="D268" s="7" t="s">
        <v>1645</v>
      </c>
      <c r="E268" s="7" t="s">
        <v>1650</v>
      </c>
      <c r="F268" s="7" t="s">
        <v>119</v>
      </c>
      <c r="G268" s="7" t="s">
        <v>1954</v>
      </c>
      <c r="H268" s="162" t="s">
        <v>1948</v>
      </c>
      <c r="I268" s="327">
        <v>44644</v>
      </c>
      <c r="J268" s="327">
        <v>44644</v>
      </c>
      <c r="K268" s="179">
        <v>39500</v>
      </c>
      <c r="L268" s="7" t="s">
        <v>1949</v>
      </c>
    </row>
    <row r="269" spans="2:12" hidden="1" x14ac:dyDescent="0.25">
      <c r="B269" s="7" t="s">
        <v>78</v>
      </c>
      <c r="C269" s="7" t="s">
        <v>125</v>
      </c>
      <c r="D269" s="7" t="s">
        <v>1645</v>
      </c>
      <c r="E269" s="7" t="s">
        <v>1650</v>
      </c>
      <c r="F269" s="7" t="s">
        <v>119</v>
      </c>
      <c r="G269" s="7" t="s">
        <v>1954</v>
      </c>
      <c r="H269" s="162" t="s">
        <v>1948</v>
      </c>
      <c r="I269" s="327">
        <v>44644</v>
      </c>
      <c r="J269" s="327">
        <v>44644</v>
      </c>
      <c r="K269" s="179">
        <v>39500</v>
      </c>
      <c r="L269" s="7" t="s">
        <v>1949</v>
      </c>
    </row>
    <row r="270" spans="2:12" hidden="1" x14ac:dyDescent="0.25">
      <c r="B270" s="7" t="s">
        <v>78</v>
      </c>
      <c r="C270" s="7" t="s">
        <v>125</v>
      </c>
      <c r="D270" s="7" t="s">
        <v>1645</v>
      </c>
      <c r="E270" s="7" t="s">
        <v>1650</v>
      </c>
      <c r="F270" s="7" t="s">
        <v>119</v>
      </c>
      <c r="G270" s="7" t="s">
        <v>1954</v>
      </c>
      <c r="H270" s="162" t="s">
        <v>1948</v>
      </c>
      <c r="I270" s="327">
        <v>44644</v>
      </c>
      <c r="J270" s="327">
        <v>44644</v>
      </c>
      <c r="K270" s="179">
        <v>39500</v>
      </c>
      <c r="L270" s="7" t="s">
        <v>1949</v>
      </c>
    </row>
    <row r="271" spans="2:12" hidden="1" x14ac:dyDescent="0.25">
      <c r="B271" s="7" t="s">
        <v>78</v>
      </c>
      <c r="C271" s="7" t="s">
        <v>125</v>
      </c>
      <c r="D271" s="7" t="s">
        <v>1645</v>
      </c>
      <c r="E271" s="7" t="s">
        <v>1650</v>
      </c>
      <c r="F271" s="7" t="s">
        <v>119</v>
      </c>
      <c r="G271" s="7" t="s">
        <v>1954</v>
      </c>
      <c r="H271" s="162" t="s">
        <v>1948</v>
      </c>
      <c r="I271" s="327">
        <v>44644</v>
      </c>
      <c r="J271" s="327">
        <v>44644</v>
      </c>
      <c r="K271" s="179">
        <v>39500</v>
      </c>
      <c r="L271" s="7" t="s">
        <v>1949</v>
      </c>
    </row>
    <row r="272" spans="2:12" hidden="1" x14ac:dyDescent="0.25">
      <c r="B272" s="7" t="s">
        <v>78</v>
      </c>
      <c r="C272" s="7" t="s">
        <v>125</v>
      </c>
      <c r="D272" s="7" t="s">
        <v>1645</v>
      </c>
      <c r="E272" s="7" t="s">
        <v>1650</v>
      </c>
      <c r="F272" s="7" t="s">
        <v>119</v>
      </c>
      <c r="G272" s="7" t="s">
        <v>1954</v>
      </c>
      <c r="H272" s="162" t="s">
        <v>1948</v>
      </c>
      <c r="I272" s="327">
        <v>44644</v>
      </c>
      <c r="J272" s="327">
        <v>44644</v>
      </c>
      <c r="K272" s="179">
        <v>39500</v>
      </c>
      <c r="L272" s="7" t="s">
        <v>1949</v>
      </c>
    </row>
    <row r="273" spans="2:12" hidden="1" x14ac:dyDescent="0.25">
      <c r="B273" s="7" t="s">
        <v>78</v>
      </c>
      <c r="C273" s="7" t="s">
        <v>125</v>
      </c>
      <c r="D273" s="7" t="s">
        <v>1645</v>
      </c>
      <c r="E273" s="7" t="s">
        <v>1650</v>
      </c>
      <c r="F273" s="7" t="s">
        <v>119</v>
      </c>
      <c r="G273" s="7" t="s">
        <v>1954</v>
      </c>
      <c r="H273" s="162" t="s">
        <v>1948</v>
      </c>
      <c r="I273" s="327">
        <v>44644</v>
      </c>
      <c r="J273" s="327">
        <v>44644</v>
      </c>
      <c r="K273" s="179">
        <v>39500</v>
      </c>
      <c r="L273" s="7" t="s">
        <v>1949</v>
      </c>
    </row>
    <row r="274" spans="2:12" hidden="1" x14ac:dyDescent="0.25">
      <c r="B274" s="7" t="s">
        <v>78</v>
      </c>
      <c r="C274" s="7" t="s">
        <v>125</v>
      </c>
      <c r="D274" s="7" t="s">
        <v>1645</v>
      </c>
      <c r="E274" s="7" t="s">
        <v>1650</v>
      </c>
      <c r="F274" s="7" t="s">
        <v>119</v>
      </c>
      <c r="G274" s="7" t="s">
        <v>1954</v>
      </c>
      <c r="H274" s="162" t="s">
        <v>1948</v>
      </c>
      <c r="I274" s="327">
        <v>44644</v>
      </c>
      <c r="J274" s="327">
        <v>44644</v>
      </c>
      <c r="K274" s="179">
        <v>39500</v>
      </c>
      <c r="L274" s="7" t="s">
        <v>1949</v>
      </c>
    </row>
    <row r="275" spans="2:12" hidden="1" x14ac:dyDescent="0.25">
      <c r="B275" s="7" t="s">
        <v>78</v>
      </c>
      <c r="C275" s="7" t="s">
        <v>125</v>
      </c>
      <c r="D275" s="7" t="s">
        <v>1645</v>
      </c>
      <c r="E275" s="7" t="s">
        <v>1650</v>
      </c>
      <c r="F275" s="7" t="s">
        <v>119</v>
      </c>
      <c r="G275" s="7" t="s">
        <v>1954</v>
      </c>
      <c r="H275" s="162" t="s">
        <v>1948</v>
      </c>
      <c r="I275" s="327">
        <v>44644</v>
      </c>
      <c r="J275" s="327">
        <v>44644</v>
      </c>
      <c r="K275" s="179">
        <v>39500</v>
      </c>
      <c r="L275" s="7" t="s">
        <v>1949</v>
      </c>
    </row>
    <row r="276" spans="2:12" hidden="1" x14ac:dyDescent="0.25">
      <c r="B276" s="7" t="s">
        <v>78</v>
      </c>
      <c r="C276" s="7" t="s">
        <v>125</v>
      </c>
      <c r="D276" s="7" t="s">
        <v>1645</v>
      </c>
      <c r="E276" s="7" t="s">
        <v>1650</v>
      </c>
      <c r="F276" s="7" t="s">
        <v>119</v>
      </c>
      <c r="G276" s="7" t="s">
        <v>1954</v>
      </c>
      <c r="H276" s="162" t="s">
        <v>1948</v>
      </c>
      <c r="I276" s="327">
        <v>44644</v>
      </c>
      <c r="J276" s="327">
        <v>44644</v>
      </c>
      <c r="K276" s="179">
        <v>39500</v>
      </c>
      <c r="L276" s="7" t="s">
        <v>1949</v>
      </c>
    </row>
    <row r="277" spans="2:12" hidden="1" x14ac:dyDescent="0.25">
      <c r="B277" s="7" t="s">
        <v>78</v>
      </c>
      <c r="C277" s="7" t="s">
        <v>125</v>
      </c>
      <c r="D277" s="7" t="s">
        <v>1645</v>
      </c>
      <c r="E277" s="7" t="s">
        <v>1650</v>
      </c>
      <c r="F277" s="7" t="s">
        <v>119</v>
      </c>
      <c r="G277" s="7" t="s">
        <v>1954</v>
      </c>
      <c r="H277" s="162" t="s">
        <v>1948</v>
      </c>
      <c r="I277" s="327">
        <v>44644</v>
      </c>
      <c r="J277" s="327">
        <v>44644</v>
      </c>
      <c r="K277" s="179">
        <v>39500</v>
      </c>
      <c r="L277" s="7" t="s">
        <v>1949</v>
      </c>
    </row>
    <row r="278" spans="2:12" hidden="1" x14ac:dyDescent="0.25">
      <c r="B278" s="7" t="s">
        <v>78</v>
      </c>
      <c r="C278" s="7" t="s">
        <v>125</v>
      </c>
      <c r="D278" s="7" t="s">
        <v>1645</v>
      </c>
      <c r="E278" s="7" t="s">
        <v>1650</v>
      </c>
      <c r="F278" s="7" t="s">
        <v>119</v>
      </c>
      <c r="G278" s="7" t="s">
        <v>1954</v>
      </c>
      <c r="H278" s="162" t="s">
        <v>1948</v>
      </c>
      <c r="I278" s="327">
        <v>44644</v>
      </c>
      <c r="J278" s="327">
        <v>44644</v>
      </c>
      <c r="K278" s="179">
        <v>39500</v>
      </c>
      <c r="L278" s="7" t="s">
        <v>1949</v>
      </c>
    </row>
    <row r="279" spans="2:12" hidden="1" x14ac:dyDescent="0.25">
      <c r="B279" s="7" t="s">
        <v>78</v>
      </c>
      <c r="C279" s="7" t="s">
        <v>125</v>
      </c>
      <c r="D279" s="7" t="s">
        <v>1645</v>
      </c>
      <c r="E279" s="7" t="s">
        <v>1650</v>
      </c>
      <c r="F279" s="7" t="s">
        <v>119</v>
      </c>
      <c r="G279" s="7" t="s">
        <v>1954</v>
      </c>
      <c r="H279" s="162" t="s">
        <v>1948</v>
      </c>
      <c r="I279" s="327">
        <v>44644</v>
      </c>
      <c r="J279" s="327">
        <v>44644</v>
      </c>
      <c r="K279" s="179">
        <v>39500</v>
      </c>
      <c r="L279" s="7" t="s">
        <v>1949</v>
      </c>
    </row>
    <row r="280" spans="2:12" hidden="1" x14ac:dyDescent="0.25">
      <c r="B280" s="7" t="s">
        <v>78</v>
      </c>
      <c r="C280" s="7" t="s">
        <v>125</v>
      </c>
      <c r="D280" s="7" t="s">
        <v>1645</v>
      </c>
      <c r="E280" s="7" t="s">
        <v>1650</v>
      </c>
      <c r="F280" s="7" t="s">
        <v>119</v>
      </c>
      <c r="G280" s="7" t="s">
        <v>1954</v>
      </c>
      <c r="H280" s="162" t="s">
        <v>1948</v>
      </c>
      <c r="I280" s="327">
        <v>44644</v>
      </c>
      <c r="J280" s="327">
        <v>44644</v>
      </c>
      <c r="K280" s="179">
        <v>39500</v>
      </c>
      <c r="L280" s="7" t="s">
        <v>1949</v>
      </c>
    </row>
    <row r="281" spans="2:12" hidden="1" x14ac:dyDescent="0.25">
      <c r="B281" s="7" t="s">
        <v>78</v>
      </c>
      <c r="C281" s="7" t="s">
        <v>125</v>
      </c>
      <c r="D281" s="7" t="s">
        <v>1645</v>
      </c>
      <c r="E281" s="7" t="s">
        <v>1650</v>
      </c>
      <c r="F281" s="7" t="s">
        <v>119</v>
      </c>
      <c r="G281" s="7" t="s">
        <v>1954</v>
      </c>
      <c r="H281" s="162" t="s">
        <v>1948</v>
      </c>
      <c r="I281" s="327">
        <v>44644</v>
      </c>
      <c r="J281" s="327">
        <v>44644</v>
      </c>
      <c r="K281" s="179">
        <v>39500</v>
      </c>
      <c r="L281" s="7" t="s">
        <v>1949</v>
      </c>
    </row>
    <row r="282" spans="2:12" hidden="1" x14ac:dyDescent="0.25">
      <c r="B282" s="7" t="s">
        <v>78</v>
      </c>
      <c r="C282" s="7" t="s">
        <v>125</v>
      </c>
      <c r="D282" s="7" t="s">
        <v>1645</v>
      </c>
      <c r="E282" s="7" t="s">
        <v>1650</v>
      </c>
      <c r="F282" s="7" t="s">
        <v>119</v>
      </c>
      <c r="G282" s="7" t="s">
        <v>1954</v>
      </c>
      <c r="H282" s="162" t="s">
        <v>1948</v>
      </c>
      <c r="I282" s="327">
        <v>44644</v>
      </c>
      <c r="J282" s="327">
        <v>44644</v>
      </c>
      <c r="K282" s="179">
        <v>39500</v>
      </c>
      <c r="L282" s="7" t="s">
        <v>1949</v>
      </c>
    </row>
    <row r="283" spans="2:12" hidden="1" x14ac:dyDescent="0.25">
      <c r="B283" s="7" t="s">
        <v>78</v>
      </c>
      <c r="C283" s="7" t="s">
        <v>125</v>
      </c>
      <c r="D283" s="7" t="s">
        <v>1645</v>
      </c>
      <c r="E283" s="7" t="s">
        <v>1650</v>
      </c>
      <c r="F283" s="7" t="s">
        <v>119</v>
      </c>
      <c r="G283" s="7" t="s">
        <v>1954</v>
      </c>
      <c r="H283" s="162" t="s">
        <v>1948</v>
      </c>
      <c r="I283" s="327">
        <v>44644</v>
      </c>
      <c r="J283" s="327">
        <v>44644</v>
      </c>
      <c r="K283" s="179">
        <v>39500</v>
      </c>
      <c r="L283" s="7" t="s">
        <v>1949</v>
      </c>
    </row>
    <row r="284" spans="2:12" hidden="1" x14ac:dyDescent="0.25">
      <c r="B284" s="7" t="s">
        <v>78</v>
      </c>
      <c r="C284" s="7" t="s">
        <v>125</v>
      </c>
      <c r="D284" s="7" t="s">
        <v>1645</v>
      </c>
      <c r="E284" s="7" t="s">
        <v>1650</v>
      </c>
      <c r="F284" s="7" t="s">
        <v>119</v>
      </c>
      <c r="G284" s="7" t="s">
        <v>1954</v>
      </c>
      <c r="H284" s="162" t="s">
        <v>1948</v>
      </c>
      <c r="I284" s="327">
        <v>44644</v>
      </c>
      <c r="J284" s="327">
        <v>44644</v>
      </c>
      <c r="K284" s="179">
        <v>39500</v>
      </c>
      <c r="L284" s="7" t="s">
        <v>1949</v>
      </c>
    </row>
    <row r="285" spans="2:12" hidden="1" x14ac:dyDescent="0.25">
      <c r="B285" s="7" t="s">
        <v>78</v>
      </c>
      <c r="C285" s="7" t="s">
        <v>125</v>
      </c>
      <c r="D285" s="7" t="s">
        <v>1645</v>
      </c>
      <c r="E285" s="7" t="s">
        <v>1650</v>
      </c>
      <c r="F285" s="7" t="s">
        <v>119</v>
      </c>
      <c r="G285" s="7" t="s">
        <v>1954</v>
      </c>
      <c r="H285" s="162" t="s">
        <v>1948</v>
      </c>
      <c r="I285" s="327">
        <v>44644</v>
      </c>
      <c r="J285" s="327">
        <v>44644</v>
      </c>
      <c r="K285" s="179">
        <v>39500</v>
      </c>
      <c r="L285" s="7" t="s">
        <v>1949</v>
      </c>
    </row>
    <row r="286" spans="2:12" hidden="1" x14ac:dyDescent="0.25">
      <c r="B286" s="7" t="s">
        <v>78</v>
      </c>
      <c r="C286" s="7" t="s">
        <v>125</v>
      </c>
      <c r="D286" s="7" t="s">
        <v>1645</v>
      </c>
      <c r="E286" s="7" t="s">
        <v>1650</v>
      </c>
      <c r="F286" s="7" t="s">
        <v>119</v>
      </c>
      <c r="G286" s="7" t="s">
        <v>1954</v>
      </c>
      <c r="H286" s="162" t="s">
        <v>1948</v>
      </c>
      <c r="I286" s="327">
        <v>44644</v>
      </c>
      <c r="J286" s="327">
        <v>44644</v>
      </c>
      <c r="K286" s="179">
        <v>39500</v>
      </c>
      <c r="L286" s="7" t="s">
        <v>1949</v>
      </c>
    </row>
  </sheetData>
  <autoFilter ref="A2:U286">
    <filterColumn colId="6">
      <filters>
        <filter val="Before AY2016 to AY2017"/>
      </filters>
    </filterColumn>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A10"/>
  <sheetViews>
    <sheetView showGridLines="0" workbookViewId="0">
      <pane xSplit="2" topLeftCell="C1" activePane="topRight" state="frozen"/>
      <selection pane="topRight" activeCell="F22" sqref="F22"/>
    </sheetView>
  </sheetViews>
  <sheetFormatPr defaultRowHeight="15" x14ac:dyDescent="0.25"/>
  <cols>
    <col min="1" max="1" width="4.85546875" style="161" customWidth="1"/>
    <col min="2" max="2" width="14.7109375" style="161" customWidth="1"/>
    <col min="3" max="3" width="4.140625" style="161" bestFit="1" customWidth="1"/>
    <col min="4" max="4" width="12" style="161" bestFit="1" customWidth="1"/>
    <col min="5" max="5" width="4.140625" style="161" bestFit="1" customWidth="1"/>
    <col min="6" max="6" width="8" style="161" bestFit="1" customWidth="1"/>
    <col min="7" max="7" width="4.140625" style="161" bestFit="1" customWidth="1"/>
    <col min="8" max="8" width="10" style="161" bestFit="1" customWidth="1"/>
    <col min="9" max="9" width="4.140625" style="161" bestFit="1" customWidth="1"/>
    <col min="10" max="10" width="6" style="161" bestFit="1" customWidth="1"/>
    <col min="11" max="11" width="4.140625" style="161" bestFit="1" customWidth="1"/>
    <col min="12" max="12" width="7" style="161" bestFit="1" customWidth="1"/>
    <col min="13" max="13" width="4.140625" style="161" bestFit="1" customWidth="1"/>
    <col min="14" max="14" width="7" style="161" bestFit="1" customWidth="1"/>
    <col min="15" max="15" width="4.140625" style="161" bestFit="1" customWidth="1"/>
    <col min="16" max="16" width="7" style="161" bestFit="1" customWidth="1"/>
    <col min="17" max="17" width="5.85546875" style="161" customWidth="1"/>
    <col min="18" max="18" width="9.85546875" style="161" customWidth="1"/>
    <col min="19" max="19" width="4.140625" style="161" bestFit="1" customWidth="1"/>
    <col min="20" max="20" width="8" style="161" bestFit="1" customWidth="1"/>
    <col min="21" max="21" width="10.7109375" style="161" customWidth="1"/>
    <col min="22" max="22" width="6.42578125" style="161" customWidth="1"/>
    <col min="23" max="23" width="9.85546875" style="161" customWidth="1"/>
    <col min="24" max="24" width="10.140625" style="161" customWidth="1"/>
    <col min="25" max="25" width="18.5703125" style="161" customWidth="1"/>
    <col min="26" max="26" width="20.140625" style="161" customWidth="1"/>
    <col min="27" max="27" width="10.5703125" style="2" bestFit="1" customWidth="1"/>
    <col min="28" max="16384" width="9.140625" style="161"/>
  </cols>
  <sheetData>
    <row r="2" spans="2:27" x14ac:dyDescent="0.25">
      <c r="B2" s="382" t="s">
        <v>2075</v>
      </c>
      <c r="C2" s="383" t="s">
        <v>2033</v>
      </c>
      <c r="D2" s="383"/>
      <c r="E2" s="383" t="s">
        <v>860</v>
      </c>
      <c r="F2" s="383"/>
      <c r="G2" s="383" t="s">
        <v>2043</v>
      </c>
      <c r="H2" s="383"/>
      <c r="I2" s="383" t="s">
        <v>863</v>
      </c>
      <c r="J2" s="383"/>
      <c r="K2" s="383" t="s">
        <v>2036</v>
      </c>
      <c r="L2" s="383"/>
      <c r="M2" s="383" t="s">
        <v>2037</v>
      </c>
      <c r="N2" s="383"/>
      <c r="O2" s="383" t="s">
        <v>605</v>
      </c>
      <c r="P2" s="383"/>
      <c r="Q2" s="383" t="s">
        <v>2045</v>
      </c>
      <c r="R2" s="383"/>
      <c r="S2" s="383" t="s">
        <v>930</v>
      </c>
      <c r="T2" s="383"/>
      <c r="U2" s="383" t="s">
        <v>2047</v>
      </c>
      <c r="V2" s="383"/>
      <c r="W2" s="383" t="s">
        <v>2084</v>
      </c>
      <c r="X2" s="383"/>
      <c r="Y2" s="384" t="s">
        <v>2076</v>
      </c>
      <c r="Z2" s="384" t="s">
        <v>2077</v>
      </c>
      <c r="AA2" s="382" t="s">
        <v>1254</v>
      </c>
    </row>
    <row r="3" spans="2:27" ht="49.5" customHeight="1" x14ac:dyDescent="0.25">
      <c r="B3" s="382"/>
      <c r="C3" s="325" t="s">
        <v>111</v>
      </c>
      <c r="D3" s="322" t="s">
        <v>943</v>
      </c>
      <c r="E3" s="325" t="s">
        <v>111</v>
      </c>
      <c r="F3" s="322" t="s">
        <v>943</v>
      </c>
      <c r="G3" s="325" t="s">
        <v>111</v>
      </c>
      <c r="H3" s="322" t="s">
        <v>943</v>
      </c>
      <c r="I3" s="325" t="s">
        <v>111</v>
      </c>
      <c r="J3" s="322" t="s">
        <v>943</v>
      </c>
      <c r="K3" s="325" t="s">
        <v>111</v>
      </c>
      <c r="L3" s="322" t="s">
        <v>943</v>
      </c>
      <c r="M3" s="325" t="s">
        <v>111</v>
      </c>
      <c r="N3" s="322" t="s">
        <v>943</v>
      </c>
      <c r="O3" s="325" t="s">
        <v>111</v>
      </c>
      <c r="P3" s="322" t="s">
        <v>943</v>
      </c>
      <c r="Q3" s="325" t="s">
        <v>111</v>
      </c>
      <c r="R3" s="322" t="s">
        <v>943</v>
      </c>
      <c r="S3" s="325" t="s">
        <v>111</v>
      </c>
      <c r="T3" s="322" t="s">
        <v>943</v>
      </c>
      <c r="U3" s="325" t="s">
        <v>111</v>
      </c>
      <c r="V3" s="322" t="s">
        <v>943</v>
      </c>
      <c r="W3" s="325" t="s">
        <v>111</v>
      </c>
      <c r="X3" s="322" t="s">
        <v>943</v>
      </c>
      <c r="Y3" s="385"/>
      <c r="Z3" s="385"/>
      <c r="AA3" s="382"/>
    </row>
    <row r="4" spans="2:27" s="331" customFormat="1" ht="30" x14ac:dyDescent="0.25">
      <c r="B4" s="90" t="s">
        <v>2040</v>
      </c>
      <c r="C4" s="90">
        <v>55</v>
      </c>
      <c r="D4" s="90">
        <v>2136084</v>
      </c>
      <c r="E4" s="90">
        <v>0</v>
      </c>
      <c r="F4" s="90">
        <v>0</v>
      </c>
      <c r="G4" s="90">
        <v>23</v>
      </c>
      <c r="H4" s="90">
        <v>472750.78</v>
      </c>
      <c r="I4" s="90">
        <v>20</v>
      </c>
      <c r="J4" s="90">
        <v>51600</v>
      </c>
      <c r="K4" s="90">
        <v>4</v>
      </c>
      <c r="L4" s="90">
        <v>134000</v>
      </c>
      <c r="M4" s="330">
        <v>1</v>
      </c>
      <c r="N4" s="330">
        <v>4850</v>
      </c>
      <c r="O4" s="330">
        <v>0</v>
      </c>
      <c r="P4" s="330">
        <v>0</v>
      </c>
      <c r="Q4" s="330">
        <v>7</v>
      </c>
      <c r="R4" s="330">
        <v>67000</v>
      </c>
      <c r="S4" s="330">
        <v>3</v>
      </c>
      <c r="T4" s="330">
        <v>5809</v>
      </c>
      <c r="U4" s="330">
        <v>0</v>
      </c>
      <c r="V4" s="330">
        <v>0</v>
      </c>
      <c r="W4" s="330">
        <v>0</v>
      </c>
      <c r="X4" s="330">
        <v>0</v>
      </c>
      <c r="Y4" s="330" t="s">
        <v>2078</v>
      </c>
      <c r="Z4" s="330" t="s">
        <v>2079</v>
      </c>
      <c r="AA4" s="90">
        <f>D4+F4+H4+J4+L4+N4+P4+R4+T4+V4</f>
        <v>2872093.7800000003</v>
      </c>
    </row>
    <row r="5" spans="2:27" x14ac:dyDescent="0.25">
      <c r="B5" s="179" t="s">
        <v>2034</v>
      </c>
      <c r="C5" s="179">
        <v>133</v>
      </c>
      <c r="D5" s="179">
        <v>5315373.1500000004</v>
      </c>
      <c r="E5" s="326">
        <v>4</v>
      </c>
      <c r="F5" s="326">
        <v>1024166</v>
      </c>
      <c r="G5" s="326">
        <v>0</v>
      </c>
      <c r="H5" s="326">
        <v>0</v>
      </c>
      <c r="I5" s="326">
        <v>0</v>
      </c>
      <c r="J5" s="326">
        <v>0</v>
      </c>
      <c r="K5" s="326">
        <v>25</v>
      </c>
      <c r="L5" s="326">
        <v>642000</v>
      </c>
      <c r="M5" s="323">
        <v>6</v>
      </c>
      <c r="N5" s="323">
        <v>287826</v>
      </c>
      <c r="O5" s="323">
        <v>94</v>
      </c>
      <c r="P5" s="323">
        <v>467484</v>
      </c>
      <c r="Q5" s="323">
        <v>26</v>
      </c>
      <c r="R5" s="323">
        <v>836409</v>
      </c>
      <c r="S5" s="323">
        <v>0</v>
      </c>
      <c r="T5" s="323">
        <v>0</v>
      </c>
      <c r="U5" s="330">
        <v>0</v>
      </c>
      <c r="V5" s="330">
        <v>0</v>
      </c>
      <c r="W5" s="330">
        <v>0</v>
      </c>
      <c r="X5" s="330">
        <v>0</v>
      </c>
      <c r="Y5" s="330" t="s">
        <v>2078</v>
      </c>
      <c r="Z5" s="330" t="s">
        <v>2079</v>
      </c>
      <c r="AA5" s="90">
        <f t="shared" ref="AA5:AA8" si="0">D5+F5+H5+J5+L5+N5+P5+R5+T5+V5</f>
        <v>8573258.1500000004</v>
      </c>
    </row>
    <row r="6" spans="2:27" ht="15" customHeight="1" x14ac:dyDescent="0.25">
      <c r="B6" s="179" t="s">
        <v>2038</v>
      </c>
      <c r="C6" s="179">
        <v>0</v>
      </c>
      <c r="D6" s="179">
        <v>0</v>
      </c>
      <c r="E6" s="326">
        <v>1</v>
      </c>
      <c r="F6" s="326">
        <v>66436</v>
      </c>
      <c r="G6" s="326">
        <v>0</v>
      </c>
      <c r="H6" s="326">
        <v>0</v>
      </c>
      <c r="I6" s="326">
        <v>0</v>
      </c>
      <c r="J6" s="326">
        <v>0</v>
      </c>
      <c r="K6" s="326">
        <v>0</v>
      </c>
      <c r="L6" s="326">
        <v>0</v>
      </c>
      <c r="M6" s="323">
        <v>4</v>
      </c>
      <c r="N6" s="323">
        <v>295548</v>
      </c>
      <c r="O6" s="323">
        <v>47</v>
      </c>
      <c r="P6" s="323">
        <v>358187</v>
      </c>
      <c r="Q6" s="323">
        <v>6</v>
      </c>
      <c r="R6" s="323">
        <v>229595</v>
      </c>
      <c r="S6" s="323">
        <v>0</v>
      </c>
      <c r="T6" s="323">
        <v>0</v>
      </c>
      <c r="U6" s="330">
        <v>0</v>
      </c>
      <c r="V6" s="330">
        <v>0</v>
      </c>
      <c r="W6" s="330">
        <v>0</v>
      </c>
      <c r="X6" s="330">
        <v>0</v>
      </c>
      <c r="Y6" s="330" t="s">
        <v>2080</v>
      </c>
      <c r="Z6" s="330" t="s">
        <v>2079</v>
      </c>
      <c r="AA6" s="90">
        <f t="shared" si="0"/>
        <v>949766</v>
      </c>
    </row>
    <row r="7" spans="2:27" x14ac:dyDescent="0.25">
      <c r="B7" s="179" t="s">
        <v>2035</v>
      </c>
      <c r="C7" s="179">
        <v>0</v>
      </c>
      <c r="D7" s="179">
        <v>0</v>
      </c>
      <c r="E7" s="326">
        <v>0</v>
      </c>
      <c r="F7" s="326">
        <v>0</v>
      </c>
      <c r="G7" s="326">
        <v>2</v>
      </c>
      <c r="H7" s="326">
        <v>73300</v>
      </c>
      <c r="I7" s="326">
        <v>0</v>
      </c>
      <c r="J7" s="326">
        <v>0</v>
      </c>
      <c r="K7" s="326">
        <v>4</v>
      </c>
      <c r="L7" s="326">
        <v>110000</v>
      </c>
      <c r="M7" s="323">
        <v>0</v>
      </c>
      <c r="N7" s="323">
        <v>0</v>
      </c>
      <c r="O7" s="323">
        <v>1</v>
      </c>
      <c r="P7" s="323">
        <v>6515</v>
      </c>
      <c r="Q7" s="323">
        <v>2</v>
      </c>
      <c r="R7" s="323">
        <v>56030</v>
      </c>
      <c r="S7" s="323">
        <v>1</v>
      </c>
      <c r="T7" s="323">
        <v>1015000</v>
      </c>
      <c r="U7" s="330">
        <v>0</v>
      </c>
      <c r="V7" s="330">
        <v>0</v>
      </c>
      <c r="W7" s="330">
        <v>0</v>
      </c>
      <c r="X7" s="330">
        <v>0</v>
      </c>
      <c r="Y7" s="330" t="s">
        <v>2081</v>
      </c>
      <c r="Z7" s="330" t="s">
        <v>2082</v>
      </c>
      <c r="AA7" s="90">
        <f t="shared" si="0"/>
        <v>1260845</v>
      </c>
    </row>
    <row r="8" spans="2:27" x14ac:dyDescent="0.25">
      <c r="B8" s="179" t="s">
        <v>2041</v>
      </c>
      <c r="C8" s="179">
        <v>0</v>
      </c>
      <c r="D8" s="179">
        <v>0</v>
      </c>
      <c r="E8" s="326">
        <v>0</v>
      </c>
      <c r="F8" s="326">
        <v>0</v>
      </c>
      <c r="G8" s="326">
        <v>1</v>
      </c>
      <c r="H8" s="326">
        <v>78000</v>
      </c>
      <c r="I8" s="326">
        <v>0</v>
      </c>
      <c r="J8" s="326">
        <v>0</v>
      </c>
      <c r="K8" s="326">
        <v>0</v>
      </c>
      <c r="L8" s="326">
        <v>0</v>
      </c>
      <c r="M8" s="323">
        <v>0</v>
      </c>
      <c r="N8" s="323">
        <v>0</v>
      </c>
      <c r="O8" s="323">
        <v>1</v>
      </c>
      <c r="P8" s="323">
        <v>7315</v>
      </c>
      <c r="Q8" s="323">
        <v>0</v>
      </c>
      <c r="R8" s="323">
        <v>0</v>
      </c>
      <c r="S8" s="323">
        <v>0</v>
      </c>
      <c r="T8" s="323">
        <v>0</v>
      </c>
      <c r="U8" s="330">
        <v>0</v>
      </c>
      <c r="V8" s="330">
        <v>0</v>
      </c>
      <c r="W8" s="330">
        <v>0</v>
      </c>
      <c r="X8" s="330">
        <v>0</v>
      </c>
      <c r="Y8" s="330" t="s">
        <v>2081</v>
      </c>
      <c r="Z8" s="330" t="s">
        <v>2082</v>
      </c>
      <c r="AA8" s="90">
        <f t="shared" si="0"/>
        <v>85315</v>
      </c>
    </row>
    <row r="9" spans="2:27" x14ac:dyDescent="0.25">
      <c r="B9" s="179" t="s">
        <v>2042</v>
      </c>
      <c r="C9" s="179">
        <v>96</v>
      </c>
      <c r="D9" s="179">
        <v>3792000</v>
      </c>
      <c r="E9" s="326">
        <v>0</v>
      </c>
      <c r="F9" s="326">
        <v>0</v>
      </c>
      <c r="G9" s="326">
        <v>0</v>
      </c>
      <c r="H9" s="326">
        <v>0</v>
      </c>
      <c r="I9" s="326">
        <v>0</v>
      </c>
      <c r="J9" s="326">
        <v>0</v>
      </c>
      <c r="K9" s="326">
        <v>0</v>
      </c>
      <c r="L9" s="326">
        <v>0</v>
      </c>
      <c r="M9" s="323">
        <v>0</v>
      </c>
      <c r="N9" s="323">
        <v>0</v>
      </c>
      <c r="O9" s="323">
        <v>0</v>
      </c>
      <c r="P9" s="323">
        <v>0</v>
      </c>
      <c r="Q9" s="323">
        <v>0</v>
      </c>
      <c r="R9" s="323">
        <v>0</v>
      </c>
      <c r="S9" s="323">
        <v>1</v>
      </c>
      <c r="T9" s="323">
        <v>3250</v>
      </c>
      <c r="U9" s="323">
        <v>5</v>
      </c>
      <c r="V9" s="323">
        <v>90500</v>
      </c>
      <c r="W9" s="323">
        <v>98</v>
      </c>
      <c r="X9" s="323">
        <v>210975</v>
      </c>
      <c r="Y9" s="330" t="s">
        <v>2083</v>
      </c>
      <c r="Z9" s="330" t="s">
        <v>2082</v>
      </c>
      <c r="AA9" s="90">
        <f>D9+F9+H9+J9+L9+N9+P9+R9+T9+V9+X9</f>
        <v>4096725</v>
      </c>
    </row>
    <row r="10" spans="2:27" x14ac:dyDescent="0.25">
      <c r="B10" s="322" t="s">
        <v>2032</v>
      </c>
      <c r="C10" s="322">
        <f t="shared" ref="C10:V10" si="1">SUM(C4:C9)</f>
        <v>284</v>
      </c>
      <c r="D10" s="322">
        <f t="shared" si="1"/>
        <v>11243457.15</v>
      </c>
      <c r="E10" s="322">
        <f t="shared" si="1"/>
        <v>5</v>
      </c>
      <c r="F10" s="322">
        <f t="shared" si="1"/>
        <v>1090602</v>
      </c>
      <c r="G10" s="322">
        <f t="shared" si="1"/>
        <v>26</v>
      </c>
      <c r="H10" s="322">
        <f t="shared" si="1"/>
        <v>624050.78</v>
      </c>
      <c r="I10" s="322">
        <f t="shared" si="1"/>
        <v>20</v>
      </c>
      <c r="J10" s="322">
        <f t="shared" si="1"/>
        <v>51600</v>
      </c>
      <c r="K10" s="322">
        <f t="shared" si="1"/>
        <v>33</v>
      </c>
      <c r="L10" s="322">
        <f t="shared" si="1"/>
        <v>886000</v>
      </c>
      <c r="M10" s="324">
        <f t="shared" si="1"/>
        <v>11</v>
      </c>
      <c r="N10" s="324">
        <f t="shared" si="1"/>
        <v>588224</v>
      </c>
      <c r="O10" s="324">
        <f t="shared" si="1"/>
        <v>143</v>
      </c>
      <c r="P10" s="324">
        <f t="shared" si="1"/>
        <v>839501</v>
      </c>
      <c r="Q10" s="324">
        <f t="shared" si="1"/>
        <v>41</v>
      </c>
      <c r="R10" s="324">
        <f t="shared" si="1"/>
        <v>1189034</v>
      </c>
      <c r="S10" s="324">
        <f t="shared" si="1"/>
        <v>5</v>
      </c>
      <c r="T10" s="324">
        <f t="shared" si="1"/>
        <v>1024059</v>
      </c>
      <c r="U10" s="324">
        <f t="shared" si="1"/>
        <v>5</v>
      </c>
      <c r="V10" s="324">
        <f t="shared" si="1"/>
        <v>90500</v>
      </c>
      <c r="W10" s="324">
        <v>98</v>
      </c>
      <c r="X10" s="324">
        <v>210975</v>
      </c>
      <c r="Y10" s="380"/>
      <c r="Z10" s="381"/>
      <c r="AA10" s="324">
        <f>SUM(AA4:AA9)</f>
        <v>17838002.93</v>
      </c>
    </row>
  </sheetData>
  <mergeCells count="16">
    <mergeCell ref="AA2:AA3"/>
    <mergeCell ref="K2:L2"/>
    <mergeCell ref="M2:N2"/>
    <mergeCell ref="O2:P2"/>
    <mergeCell ref="Q2:R2"/>
    <mergeCell ref="S2:T2"/>
    <mergeCell ref="W2:X2"/>
    <mergeCell ref="Y2:Y3"/>
    <mergeCell ref="Z2:Z3"/>
    <mergeCell ref="Y10:Z10"/>
    <mergeCell ref="B2:B3"/>
    <mergeCell ref="C2:D2"/>
    <mergeCell ref="E2:F2"/>
    <mergeCell ref="G2:H2"/>
    <mergeCell ref="I2:J2"/>
    <mergeCell ref="U2:V2"/>
  </mergeCell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88"/>
  <sheetViews>
    <sheetView showGridLines="0" tabSelected="1" zoomScaleNormal="100" workbookViewId="0">
      <pane ySplit="2" topLeftCell="A3" activePane="bottomLeft" state="frozen"/>
      <selection pane="bottomLeft" activeCell="A288" sqref="A288:C288"/>
    </sheetView>
  </sheetViews>
  <sheetFormatPr defaultColWidth="10.42578125" defaultRowHeight="15" x14ac:dyDescent="0.25"/>
  <cols>
    <col min="1" max="1" width="12.140625" style="69" bestFit="1" customWidth="1"/>
    <col min="2" max="2" width="9.140625" style="67" bestFit="1" customWidth="1"/>
    <col min="3" max="3" width="27.140625" style="67" bestFit="1" customWidth="1"/>
    <col min="4" max="4" width="18.140625" style="67" bestFit="1" customWidth="1"/>
    <col min="5" max="5" width="14.5703125" style="67" bestFit="1" customWidth="1"/>
    <col min="6" max="6" width="15.7109375" style="67" bestFit="1" customWidth="1"/>
    <col min="7" max="7" width="8.28515625" style="67" bestFit="1" customWidth="1"/>
    <col min="8" max="8" width="33" style="67" bestFit="1" customWidth="1"/>
    <col min="9" max="9" width="12.7109375" style="67" bestFit="1" customWidth="1"/>
    <col min="10" max="10" width="13.85546875" style="67" bestFit="1" customWidth="1"/>
    <col min="11" max="11" width="13" style="67" bestFit="1" customWidth="1"/>
    <col min="12" max="12" width="29.85546875" style="69" bestFit="1" customWidth="1"/>
    <col min="13" max="13" width="33.5703125" style="277" bestFit="1" customWidth="1"/>
    <col min="14" max="14" width="19.42578125" style="67" bestFit="1" customWidth="1"/>
    <col min="15" max="15" width="9.5703125" style="67" bestFit="1" customWidth="1"/>
    <col min="16" max="16" width="27.85546875" style="68" bestFit="1" customWidth="1"/>
    <col min="17" max="17" width="26.42578125" style="69" bestFit="1" customWidth="1"/>
    <col min="18" max="18" width="21.85546875" style="67" bestFit="1" customWidth="1"/>
    <col min="19" max="19" width="26.85546875" style="67" bestFit="1" customWidth="1"/>
    <col min="20" max="20" width="25.85546875" style="67" bestFit="1" customWidth="1"/>
    <col min="21" max="21" width="15.5703125" style="67" hidden="1" customWidth="1"/>
    <col min="22" max="22" width="27.140625" style="67" bestFit="1" customWidth="1"/>
    <col min="23" max="23" width="23.140625" style="67" bestFit="1" customWidth="1"/>
    <col min="24" max="24" width="18.140625" style="69" bestFit="1" customWidth="1"/>
    <col min="25" max="25" width="11.28515625" style="42" bestFit="1" customWidth="1"/>
    <col min="26" max="27" width="23.140625" style="42" bestFit="1" customWidth="1"/>
    <col min="28" max="28" width="14.7109375" style="69" bestFit="1" customWidth="1"/>
    <col min="29" max="29" width="36.42578125" style="67" bestFit="1" customWidth="1"/>
    <col min="30" max="30" width="30.140625" style="67" bestFit="1" customWidth="1"/>
    <col min="31" max="31" width="31.85546875" style="70" bestFit="1" customWidth="1"/>
    <col min="32" max="32" width="10.7109375" style="70" bestFit="1" customWidth="1"/>
    <col min="33" max="34" width="23.140625" style="70" bestFit="1" customWidth="1"/>
    <col min="35" max="35" width="26.85546875" style="70" bestFit="1" customWidth="1"/>
    <col min="36" max="36" width="20.7109375" style="70" bestFit="1" customWidth="1"/>
    <col min="37" max="37" width="47.140625" style="70" bestFit="1" customWidth="1"/>
    <col min="38" max="38" width="10.42578125" style="70"/>
    <col min="39" max="39" width="8.140625" style="70" bestFit="1" customWidth="1"/>
    <col min="40" max="40" width="16.5703125" style="70" bestFit="1" customWidth="1"/>
    <col min="41" max="41" width="8.42578125" style="70" bestFit="1" customWidth="1"/>
    <col min="42" max="42" width="17.85546875" style="70" bestFit="1" customWidth="1"/>
    <col min="43" max="16384" width="10.42578125" style="70"/>
  </cols>
  <sheetData>
    <row r="1" spans="1:36" ht="18.75" x14ac:dyDescent="0.25">
      <c r="A1" s="386"/>
      <c r="B1" s="387"/>
      <c r="C1" s="387"/>
      <c r="D1" s="387"/>
      <c r="E1" s="388"/>
      <c r="F1" s="389"/>
      <c r="G1" s="388"/>
      <c r="H1" s="388"/>
      <c r="I1" s="390"/>
      <c r="J1" s="391"/>
      <c r="K1" s="386"/>
      <c r="L1" s="392"/>
      <c r="M1" s="391"/>
      <c r="N1" s="386"/>
      <c r="O1" s="386"/>
      <c r="P1" s="386"/>
      <c r="Q1" s="391"/>
      <c r="R1" s="386"/>
      <c r="S1" s="386"/>
      <c r="T1" s="386"/>
      <c r="U1" s="386"/>
      <c r="V1" s="386"/>
      <c r="W1" s="386"/>
      <c r="X1" s="386"/>
      <c r="Y1" s="391"/>
      <c r="Z1" s="391"/>
      <c r="AA1" s="391"/>
      <c r="AB1" s="386"/>
      <c r="AC1" s="386"/>
      <c r="AD1" s="386"/>
    </row>
    <row r="2" spans="1:36" s="71" customFormat="1" ht="30" x14ac:dyDescent="0.25">
      <c r="A2" s="156" t="s">
        <v>0</v>
      </c>
      <c r="B2" s="158" t="s">
        <v>70</v>
      </c>
      <c r="C2" s="158" t="s">
        <v>87</v>
      </c>
      <c r="D2" s="158" t="s">
        <v>85</v>
      </c>
      <c r="E2" s="158" t="s">
        <v>88</v>
      </c>
      <c r="F2" s="263" t="s">
        <v>83</v>
      </c>
      <c r="G2" s="157" t="s">
        <v>240</v>
      </c>
      <c r="H2" s="157" t="s">
        <v>241</v>
      </c>
      <c r="I2" s="264" t="s">
        <v>1191</v>
      </c>
      <c r="J2" s="158" t="s">
        <v>433</v>
      </c>
      <c r="K2" s="159" t="s">
        <v>852</v>
      </c>
      <c r="L2" s="156" t="s">
        <v>1593</v>
      </c>
      <c r="M2" s="274" t="s">
        <v>15</v>
      </c>
      <c r="N2" s="156" t="s">
        <v>2</v>
      </c>
      <c r="O2" s="157" t="s">
        <v>3</v>
      </c>
      <c r="P2" s="157" t="s">
        <v>849</v>
      </c>
      <c r="Q2" s="156" t="s">
        <v>850</v>
      </c>
      <c r="R2" s="156" t="s">
        <v>16</v>
      </c>
      <c r="S2" s="157" t="s">
        <v>851</v>
      </c>
      <c r="T2" s="157" t="s">
        <v>129</v>
      </c>
      <c r="U2" s="157"/>
      <c r="V2" s="158" t="s">
        <v>305</v>
      </c>
      <c r="W2" s="158" t="s">
        <v>1953</v>
      </c>
      <c r="X2" s="157" t="s">
        <v>231</v>
      </c>
      <c r="Y2" s="157" t="s">
        <v>856</v>
      </c>
      <c r="Z2" s="157" t="s">
        <v>232</v>
      </c>
      <c r="AA2" s="157" t="s">
        <v>853</v>
      </c>
      <c r="AB2" s="156" t="s">
        <v>233</v>
      </c>
      <c r="AC2" s="157" t="s">
        <v>854</v>
      </c>
      <c r="AD2" s="278" t="s">
        <v>855</v>
      </c>
      <c r="AE2" s="36" t="s">
        <v>1292</v>
      </c>
      <c r="AF2" s="36"/>
      <c r="AG2" s="156" t="s">
        <v>1944</v>
      </c>
      <c r="AH2" s="156" t="s">
        <v>1945</v>
      </c>
      <c r="AI2" s="156" t="s">
        <v>1946</v>
      </c>
      <c r="AJ2" s="156" t="s">
        <v>1947</v>
      </c>
    </row>
    <row r="3" spans="1:36" s="62" customFormat="1" ht="15" customHeight="1" x14ac:dyDescent="0.25">
      <c r="A3" s="59">
        <v>1</v>
      </c>
      <c r="B3" s="24" t="s">
        <v>80</v>
      </c>
      <c r="C3" s="66" t="s">
        <v>1189</v>
      </c>
      <c r="D3" s="30" t="s">
        <v>1225</v>
      </c>
      <c r="E3" s="30" t="s">
        <v>1990</v>
      </c>
      <c r="F3" s="30" t="s">
        <v>795</v>
      </c>
      <c r="G3" s="30" t="s">
        <v>125</v>
      </c>
      <c r="H3" s="30" t="s">
        <v>648</v>
      </c>
      <c r="I3" s="30" t="s">
        <v>1277</v>
      </c>
      <c r="J3" s="30" t="s">
        <v>101</v>
      </c>
      <c r="K3" s="30" t="s">
        <v>796</v>
      </c>
      <c r="L3" s="39" t="s">
        <v>797</v>
      </c>
      <c r="M3" s="35" t="s">
        <v>649</v>
      </c>
      <c r="N3" s="30" t="s">
        <v>650</v>
      </c>
      <c r="O3" s="30" t="s">
        <v>651</v>
      </c>
      <c r="P3" s="66" t="s">
        <v>86</v>
      </c>
      <c r="Q3" s="30" t="s">
        <v>86</v>
      </c>
      <c r="R3" s="30" t="s">
        <v>652</v>
      </c>
      <c r="S3" s="30" t="s">
        <v>653</v>
      </c>
      <c r="T3" s="27" t="s">
        <v>130</v>
      </c>
      <c r="U3" s="30"/>
      <c r="V3" s="30" t="s">
        <v>119</v>
      </c>
      <c r="W3" s="27" t="s">
        <v>1955</v>
      </c>
      <c r="X3" s="35">
        <v>140</v>
      </c>
      <c r="Y3" s="63">
        <v>43228</v>
      </c>
      <c r="Z3" s="63">
        <v>43228</v>
      </c>
      <c r="AA3" s="35" t="str">
        <f t="shared" ref="AA3" ca="1" si="0">DATEDIF(Y3,TODAY(),"Y")&amp;" Years "&amp;DATEDIF(Y3,TODAY(),"ym")&amp;" Months "&amp;DATEDIF(Y3,TODAY(),"md")&amp;" Days"</f>
        <v>4 Years 8 Months 22 Days</v>
      </c>
      <c r="AB3" s="76">
        <v>31250</v>
      </c>
      <c r="AC3" s="30" t="s">
        <v>653</v>
      </c>
      <c r="AD3" s="279"/>
      <c r="AE3" s="193"/>
      <c r="AF3" s="193"/>
      <c r="AG3" s="193"/>
      <c r="AH3" s="193"/>
      <c r="AI3" s="193"/>
      <c r="AJ3" s="193"/>
    </row>
    <row r="4" spans="1:36" s="62" customFormat="1" ht="15" customHeight="1" x14ac:dyDescent="0.25">
      <c r="A4" s="59">
        <v>2</v>
      </c>
      <c r="B4" s="25" t="s">
        <v>79</v>
      </c>
      <c r="C4" s="27" t="s">
        <v>643</v>
      </c>
      <c r="D4" s="27" t="s">
        <v>128</v>
      </c>
      <c r="E4" s="27" t="s">
        <v>441</v>
      </c>
      <c r="F4" s="27" t="s">
        <v>84</v>
      </c>
      <c r="G4" s="27" t="str">
        <f t="shared" ref="G4:G29" si="1">LEFT(H4,3)</f>
        <v>HCL</v>
      </c>
      <c r="H4" s="27" t="s">
        <v>5</v>
      </c>
      <c r="I4" s="27" t="s">
        <v>434</v>
      </c>
      <c r="J4" s="27" t="s">
        <v>101</v>
      </c>
      <c r="K4" s="27" t="s">
        <v>86</v>
      </c>
      <c r="L4" s="59" t="s">
        <v>86</v>
      </c>
      <c r="M4" s="59" t="s">
        <v>105</v>
      </c>
      <c r="N4" s="27" t="s">
        <v>106</v>
      </c>
      <c r="O4" s="27" t="s">
        <v>107</v>
      </c>
      <c r="P4" s="60" t="s">
        <v>6</v>
      </c>
      <c r="Q4" s="27" t="s">
        <v>86</v>
      </c>
      <c r="R4" s="27" t="s">
        <v>17</v>
      </c>
      <c r="S4" s="27" t="s">
        <v>445</v>
      </c>
      <c r="T4" s="27" t="s">
        <v>1634</v>
      </c>
      <c r="U4" s="27"/>
      <c r="V4" s="30" t="s">
        <v>306</v>
      </c>
      <c r="W4" s="27" t="s">
        <v>2020</v>
      </c>
      <c r="X4" s="35" t="s">
        <v>307</v>
      </c>
      <c r="Y4" s="35" t="s">
        <v>308</v>
      </c>
      <c r="Z4" s="35" t="s">
        <v>308</v>
      </c>
      <c r="AA4" s="35" t="e">
        <f t="shared" ref="AA4:AA41" ca="1" si="2">DATEDIF(Y4,TODAY(),"Y")&amp;" Years "&amp;DATEDIF(Y4,TODAY(),"ym")&amp;" Months "&amp;DATEDIF(Y4,TODAY(),"md")&amp;" Days"</f>
        <v>#VALUE!</v>
      </c>
      <c r="AB4" s="35">
        <v>44940</v>
      </c>
      <c r="AC4" s="27" t="s">
        <v>445</v>
      </c>
      <c r="AD4" s="211"/>
      <c r="AE4" s="193"/>
      <c r="AF4" s="193"/>
      <c r="AG4" s="193"/>
      <c r="AH4" s="193"/>
      <c r="AI4" s="193"/>
      <c r="AJ4" s="193"/>
    </row>
    <row r="5" spans="1:36" s="62" customFormat="1" ht="15" customHeight="1" x14ac:dyDescent="0.25">
      <c r="A5" s="59">
        <v>3</v>
      </c>
      <c r="B5" s="25" t="s">
        <v>79</v>
      </c>
      <c r="C5" s="27" t="s">
        <v>643</v>
      </c>
      <c r="D5" s="27" t="s">
        <v>128</v>
      </c>
      <c r="E5" s="27" t="s">
        <v>441</v>
      </c>
      <c r="F5" s="27" t="s">
        <v>84</v>
      </c>
      <c r="G5" s="27" t="str">
        <f t="shared" si="1"/>
        <v>HCL</v>
      </c>
      <c r="H5" s="27" t="s">
        <v>5</v>
      </c>
      <c r="I5" s="27" t="s">
        <v>434</v>
      </c>
      <c r="J5" s="27" t="s">
        <v>101</v>
      </c>
      <c r="K5" s="27" t="s">
        <v>86</v>
      </c>
      <c r="L5" s="59" t="s">
        <v>86</v>
      </c>
      <c r="M5" s="59" t="s">
        <v>105</v>
      </c>
      <c r="N5" s="27" t="s">
        <v>106</v>
      </c>
      <c r="O5" s="27" t="s">
        <v>107</v>
      </c>
      <c r="P5" s="60" t="s">
        <v>6</v>
      </c>
      <c r="Q5" s="27" t="s">
        <v>86</v>
      </c>
      <c r="R5" s="27" t="s">
        <v>17</v>
      </c>
      <c r="S5" s="27" t="s">
        <v>445</v>
      </c>
      <c r="T5" s="27" t="s">
        <v>1634</v>
      </c>
      <c r="U5" s="27"/>
      <c r="V5" s="30" t="s">
        <v>306</v>
      </c>
      <c r="W5" s="27" t="s">
        <v>2020</v>
      </c>
      <c r="X5" s="35" t="s">
        <v>307</v>
      </c>
      <c r="Y5" s="35" t="s">
        <v>308</v>
      </c>
      <c r="Z5" s="35" t="s">
        <v>308</v>
      </c>
      <c r="AA5" s="35" t="e">
        <f t="shared" ca="1" si="2"/>
        <v>#VALUE!</v>
      </c>
      <c r="AB5" s="35">
        <v>44940</v>
      </c>
      <c r="AC5" s="27" t="s">
        <v>445</v>
      </c>
      <c r="AD5" s="211"/>
      <c r="AE5" s="193"/>
      <c r="AF5" s="193"/>
      <c r="AG5" s="193"/>
      <c r="AH5" s="193"/>
      <c r="AI5" s="193"/>
      <c r="AJ5" s="193"/>
    </row>
    <row r="6" spans="1:36" s="62" customFormat="1" ht="15" customHeight="1" x14ac:dyDescent="0.25">
      <c r="A6" s="59">
        <v>4</v>
      </c>
      <c r="B6" s="25" t="s">
        <v>79</v>
      </c>
      <c r="C6" s="27" t="s">
        <v>643</v>
      </c>
      <c r="D6" s="27" t="s">
        <v>128</v>
      </c>
      <c r="E6" s="27" t="s">
        <v>441</v>
      </c>
      <c r="F6" s="27" t="s">
        <v>84</v>
      </c>
      <c r="G6" s="27" t="str">
        <f t="shared" si="1"/>
        <v>HCL</v>
      </c>
      <c r="H6" s="27" t="s">
        <v>5</v>
      </c>
      <c r="I6" s="29" t="s">
        <v>434</v>
      </c>
      <c r="J6" s="29" t="s">
        <v>101</v>
      </c>
      <c r="K6" s="29" t="s">
        <v>86</v>
      </c>
      <c r="L6" s="141" t="s">
        <v>86</v>
      </c>
      <c r="M6" s="141" t="s">
        <v>105</v>
      </c>
      <c r="N6" s="29" t="s">
        <v>106</v>
      </c>
      <c r="O6" s="29" t="s">
        <v>107</v>
      </c>
      <c r="P6" s="143" t="s">
        <v>6</v>
      </c>
      <c r="Q6" s="29" t="s">
        <v>86</v>
      </c>
      <c r="R6" s="29" t="s">
        <v>17</v>
      </c>
      <c r="S6" s="29" t="s">
        <v>445</v>
      </c>
      <c r="T6" s="27" t="s">
        <v>1634</v>
      </c>
      <c r="U6" s="29"/>
      <c r="V6" s="75" t="s">
        <v>306</v>
      </c>
      <c r="W6" s="27" t="s">
        <v>2020</v>
      </c>
      <c r="X6" s="145" t="s">
        <v>307</v>
      </c>
      <c r="Y6" s="145" t="s">
        <v>308</v>
      </c>
      <c r="Z6" s="145" t="s">
        <v>308</v>
      </c>
      <c r="AA6" s="35" t="e">
        <f t="shared" ca="1" si="2"/>
        <v>#VALUE!</v>
      </c>
      <c r="AB6" s="145">
        <v>44940</v>
      </c>
      <c r="AC6" s="29" t="s">
        <v>445</v>
      </c>
      <c r="AD6" s="280"/>
      <c r="AE6" s="193"/>
      <c r="AF6" s="193"/>
      <c r="AG6" s="193"/>
      <c r="AH6" s="193"/>
      <c r="AI6" s="193"/>
      <c r="AJ6" s="193"/>
    </row>
    <row r="7" spans="1:36" s="62" customFormat="1" ht="15" customHeight="1" x14ac:dyDescent="0.25">
      <c r="A7" s="59">
        <v>5</v>
      </c>
      <c r="B7" s="25" t="s">
        <v>79</v>
      </c>
      <c r="C7" s="27" t="s">
        <v>643</v>
      </c>
      <c r="D7" s="27" t="s">
        <v>128</v>
      </c>
      <c r="E7" s="140" t="s">
        <v>441</v>
      </c>
      <c r="F7" s="27" t="s">
        <v>84</v>
      </c>
      <c r="G7" s="27" t="str">
        <f t="shared" si="1"/>
        <v>HCL</v>
      </c>
      <c r="H7" s="27" t="s">
        <v>5</v>
      </c>
      <c r="I7" s="27" t="s">
        <v>434</v>
      </c>
      <c r="J7" s="27" t="s">
        <v>101</v>
      </c>
      <c r="K7" s="27" t="s">
        <v>86</v>
      </c>
      <c r="L7" s="59" t="s">
        <v>86</v>
      </c>
      <c r="M7" s="59" t="s">
        <v>105</v>
      </c>
      <c r="N7" s="27" t="s">
        <v>106</v>
      </c>
      <c r="O7" s="27" t="s">
        <v>107</v>
      </c>
      <c r="P7" s="60" t="s">
        <v>6</v>
      </c>
      <c r="Q7" s="27" t="s">
        <v>86</v>
      </c>
      <c r="R7" s="27" t="s">
        <v>17</v>
      </c>
      <c r="S7" s="27" t="s">
        <v>445</v>
      </c>
      <c r="T7" s="27" t="s">
        <v>1634</v>
      </c>
      <c r="U7" s="27"/>
      <c r="V7" s="30" t="s">
        <v>306</v>
      </c>
      <c r="W7" s="27" t="s">
        <v>2020</v>
      </c>
      <c r="X7" s="35" t="s">
        <v>307</v>
      </c>
      <c r="Y7" s="35" t="s">
        <v>308</v>
      </c>
      <c r="Z7" s="35" t="s">
        <v>308</v>
      </c>
      <c r="AA7" s="35" t="e">
        <f t="shared" ca="1" si="2"/>
        <v>#VALUE!</v>
      </c>
      <c r="AB7" s="35">
        <v>44940</v>
      </c>
      <c r="AC7" s="27" t="s">
        <v>445</v>
      </c>
      <c r="AD7" s="211"/>
      <c r="AE7" s="193"/>
      <c r="AF7" s="193"/>
      <c r="AG7" s="193"/>
      <c r="AH7" s="193"/>
      <c r="AI7" s="193"/>
      <c r="AJ7" s="193"/>
    </row>
    <row r="8" spans="1:36" s="62" customFormat="1" ht="15" customHeight="1" x14ac:dyDescent="0.25">
      <c r="A8" s="59">
        <v>6</v>
      </c>
      <c r="B8" s="25" t="s">
        <v>79</v>
      </c>
      <c r="C8" s="27" t="s">
        <v>643</v>
      </c>
      <c r="D8" s="27" t="s">
        <v>128</v>
      </c>
      <c r="E8" s="27" t="s">
        <v>441</v>
      </c>
      <c r="F8" s="27" t="s">
        <v>84</v>
      </c>
      <c r="G8" s="27" t="str">
        <f t="shared" si="1"/>
        <v>HCL</v>
      </c>
      <c r="H8" s="27" t="s">
        <v>5</v>
      </c>
      <c r="I8" s="28" t="s">
        <v>434</v>
      </c>
      <c r="J8" s="28" t="s">
        <v>101</v>
      </c>
      <c r="K8" s="28" t="s">
        <v>86</v>
      </c>
      <c r="L8" s="147" t="s">
        <v>86</v>
      </c>
      <c r="M8" s="147" t="s">
        <v>105</v>
      </c>
      <c r="N8" s="28" t="s">
        <v>106</v>
      </c>
      <c r="O8" s="28" t="s">
        <v>107</v>
      </c>
      <c r="P8" s="148" t="s">
        <v>6</v>
      </c>
      <c r="Q8" s="28" t="s">
        <v>86</v>
      </c>
      <c r="R8" s="28" t="s">
        <v>17</v>
      </c>
      <c r="S8" s="28" t="s">
        <v>445</v>
      </c>
      <c r="T8" s="27" t="s">
        <v>1634</v>
      </c>
      <c r="U8" s="28"/>
      <c r="V8" s="74" t="s">
        <v>306</v>
      </c>
      <c r="W8" s="27" t="s">
        <v>2020</v>
      </c>
      <c r="X8" s="149" t="s">
        <v>307</v>
      </c>
      <c r="Y8" s="149" t="s">
        <v>308</v>
      </c>
      <c r="Z8" s="149" t="s">
        <v>308</v>
      </c>
      <c r="AA8" s="35" t="e">
        <f t="shared" ca="1" si="2"/>
        <v>#VALUE!</v>
      </c>
      <c r="AB8" s="149">
        <v>44940</v>
      </c>
      <c r="AC8" s="28" t="s">
        <v>445</v>
      </c>
      <c r="AD8" s="281"/>
      <c r="AE8" s="193"/>
      <c r="AF8" s="193"/>
      <c r="AG8" s="193"/>
      <c r="AH8" s="193"/>
      <c r="AI8" s="193"/>
      <c r="AJ8" s="193"/>
    </row>
    <row r="9" spans="1:36" s="62" customFormat="1" ht="15" customHeight="1" x14ac:dyDescent="0.25">
      <c r="A9" s="59">
        <v>7</v>
      </c>
      <c r="B9" s="25" t="s">
        <v>79</v>
      </c>
      <c r="C9" s="27" t="s">
        <v>643</v>
      </c>
      <c r="D9" s="27" t="s">
        <v>128</v>
      </c>
      <c r="E9" s="27" t="s">
        <v>441</v>
      </c>
      <c r="F9" s="27" t="s">
        <v>84</v>
      </c>
      <c r="G9" s="27" t="str">
        <f t="shared" si="1"/>
        <v>HCL</v>
      </c>
      <c r="H9" s="27" t="s">
        <v>5</v>
      </c>
      <c r="I9" s="27" t="s">
        <v>434</v>
      </c>
      <c r="J9" s="27" t="s">
        <v>101</v>
      </c>
      <c r="K9" s="27" t="s">
        <v>86</v>
      </c>
      <c r="L9" s="59" t="s">
        <v>86</v>
      </c>
      <c r="M9" s="59" t="s">
        <v>105</v>
      </c>
      <c r="N9" s="27" t="s">
        <v>106</v>
      </c>
      <c r="O9" s="27" t="s">
        <v>107</v>
      </c>
      <c r="P9" s="60" t="s">
        <v>6</v>
      </c>
      <c r="Q9" s="27" t="s">
        <v>86</v>
      </c>
      <c r="R9" s="27" t="s">
        <v>17</v>
      </c>
      <c r="S9" s="27" t="s">
        <v>445</v>
      </c>
      <c r="T9" s="27" t="s">
        <v>1634</v>
      </c>
      <c r="U9" s="27"/>
      <c r="V9" s="30" t="s">
        <v>306</v>
      </c>
      <c r="W9" s="27" t="s">
        <v>2020</v>
      </c>
      <c r="X9" s="35" t="s">
        <v>307</v>
      </c>
      <c r="Y9" s="35" t="s">
        <v>308</v>
      </c>
      <c r="Z9" s="35" t="s">
        <v>308</v>
      </c>
      <c r="AA9" s="35" t="e">
        <f t="shared" ca="1" si="2"/>
        <v>#VALUE!</v>
      </c>
      <c r="AB9" s="35">
        <v>44940</v>
      </c>
      <c r="AC9" s="27" t="s">
        <v>445</v>
      </c>
      <c r="AD9" s="211"/>
      <c r="AE9" s="193"/>
      <c r="AF9" s="193"/>
      <c r="AG9" s="193"/>
      <c r="AH9" s="193"/>
      <c r="AI9" s="193"/>
      <c r="AJ9" s="193"/>
    </row>
    <row r="10" spans="1:36" s="62" customFormat="1" ht="15" customHeight="1" x14ac:dyDescent="0.25">
      <c r="A10" s="59">
        <v>8</v>
      </c>
      <c r="B10" s="25" t="s">
        <v>79</v>
      </c>
      <c r="C10" s="27" t="s">
        <v>643</v>
      </c>
      <c r="D10" s="27" t="s">
        <v>128</v>
      </c>
      <c r="E10" s="27" t="s">
        <v>441</v>
      </c>
      <c r="F10" s="27" t="s">
        <v>84</v>
      </c>
      <c r="G10" s="27" t="str">
        <f t="shared" si="1"/>
        <v>HCL</v>
      </c>
      <c r="H10" s="27" t="s">
        <v>5</v>
      </c>
      <c r="I10" s="27" t="s">
        <v>434</v>
      </c>
      <c r="J10" s="27" t="s">
        <v>101</v>
      </c>
      <c r="K10" s="27" t="s">
        <v>86</v>
      </c>
      <c r="L10" s="59" t="s">
        <v>86</v>
      </c>
      <c r="M10" s="59" t="s">
        <v>105</v>
      </c>
      <c r="N10" s="27" t="s">
        <v>106</v>
      </c>
      <c r="O10" s="27" t="s">
        <v>107</v>
      </c>
      <c r="P10" s="60" t="s">
        <v>6</v>
      </c>
      <c r="Q10" s="27" t="s">
        <v>86</v>
      </c>
      <c r="R10" s="27" t="s">
        <v>17</v>
      </c>
      <c r="S10" s="27" t="s">
        <v>445</v>
      </c>
      <c r="T10" s="27" t="s">
        <v>1634</v>
      </c>
      <c r="U10" s="27"/>
      <c r="V10" s="30" t="s">
        <v>306</v>
      </c>
      <c r="W10" s="27" t="s">
        <v>2020</v>
      </c>
      <c r="X10" s="35" t="s">
        <v>307</v>
      </c>
      <c r="Y10" s="35" t="s">
        <v>308</v>
      </c>
      <c r="Z10" s="35" t="s">
        <v>308</v>
      </c>
      <c r="AA10" s="35" t="e">
        <f t="shared" ca="1" si="2"/>
        <v>#VALUE!</v>
      </c>
      <c r="AB10" s="35">
        <v>44940</v>
      </c>
      <c r="AC10" s="27" t="s">
        <v>445</v>
      </c>
      <c r="AD10" s="211"/>
      <c r="AE10" s="193"/>
      <c r="AF10" s="193"/>
      <c r="AG10" s="193"/>
      <c r="AH10" s="193"/>
      <c r="AI10" s="193"/>
      <c r="AJ10" s="193"/>
    </row>
    <row r="11" spans="1:36" s="62" customFormat="1" ht="15" customHeight="1" x14ac:dyDescent="0.25">
      <c r="A11" s="59">
        <v>9</v>
      </c>
      <c r="B11" s="25" t="s">
        <v>79</v>
      </c>
      <c r="C11" s="27" t="s">
        <v>643</v>
      </c>
      <c r="D11" s="27" t="s">
        <v>128</v>
      </c>
      <c r="E11" s="27" t="s">
        <v>441</v>
      </c>
      <c r="F11" s="27" t="s">
        <v>84</v>
      </c>
      <c r="G11" s="27" t="str">
        <f t="shared" si="1"/>
        <v>HCL</v>
      </c>
      <c r="H11" s="27" t="s">
        <v>5</v>
      </c>
      <c r="I11" s="27" t="s">
        <v>434</v>
      </c>
      <c r="J11" s="27" t="s">
        <v>101</v>
      </c>
      <c r="K11" s="27" t="s">
        <v>86</v>
      </c>
      <c r="L11" s="59" t="s">
        <v>86</v>
      </c>
      <c r="M11" s="59" t="s">
        <v>105</v>
      </c>
      <c r="N11" s="27" t="s">
        <v>1950</v>
      </c>
      <c r="O11" s="27" t="s">
        <v>107</v>
      </c>
      <c r="P11" s="60" t="s">
        <v>6</v>
      </c>
      <c r="Q11" s="27" t="s">
        <v>86</v>
      </c>
      <c r="R11" s="27" t="s">
        <v>17</v>
      </c>
      <c r="S11" s="27" t="s">
        <v>445</v>
      </c>
      <c r="T11" s="27" t="s">
        <v>1634</v>
      </c>
      <c r="U11" s="27"/>
      <c r="V11" s="30" t="s">
        <v>306</v>
      </c>
      <c r="W11" s="27" t="s">
        <v>2020</v>
      </c>
      <c r="X11" s="35" t="s">
        <v>307</v>
      </c>
      <c r="Y11" s="35" t="s">
        <v>308</v>
      </c>
      <c r="Z11" s="35" t="s">
        <v>308</v>
      </c>
      <c r="AA11" s="35" t="e">
        <f t="shared" ca="1" si="2"/>
        <v>#VALUE!</v>
      </c>
      <c r="AB11" s="35">
        <v>44940</v>
      </c>
      <c r="AC11" s="27" t="s">
        <v>445</v>
      </c>
      <c r="AD11" s="211"/>
      <c r="AE11" s="193"/>
      <c r="AF11" s="193"/>
      <c r="AG11" s="193"/>
      <c r="AH11" s="193"/>
      <c r="AI11" s="193"/>
      <c r="AJ11" s="193"/>
    </row>
    <row r="12" spans="1:36" s="62" customFormat="1" ht="15" customHeight="1" x14ac:dyDescent="0.25">
      <c r="A12" s="59">
        <v>10</v>
      </c>
      <c r="B12" s="25" t="s">
        <v>79</v>
      </c>
      <c r="C12" s="27" t="s">
        <v>643</v>
      </c>
      <c r="D12" s="27" t="s">
        <v>128</v>
      </c>
      <c r="E12" s="27" t="s">
        <v>441</v>
      </c>
      <c r="F12" s="27" t="s">
        <v>84</v>
      </c>
      <c r="G12" s="27" t="str">
        <f t="shared" si="1"/>
        <v>HCL</v>
      </c>
      <c r="H12" s="27" t="s">
        <v>5</v>
      </c>
      <c r="I12" s="27" t="s">
        <v>434</v>
      </c>
      <c r="J12" s="27" t="s">
        <v>101</v>
      </c>
      <c r="K12" s="27" t="s">
        <v>86</v>
      </c>
      <c r="L12" s="59" t="s">
        <v>86</v>
      </c>
      <c r="M12" s="59" t="s">
        <v>105</v>
      </c>
      <c r="N12" s="27" t="s">
        <v>1950</v>
      </c>
      <c r="O12" s="27" t="s">
        <v>107</v>
      </c>
      <c r="P12" s="60" t="s">
        <v>6</v>
      </c>
      <c r="Q12" s="27" t="s">
        <v>86</v>
      </c>
      <c r="R12" s="27" t="s">
        <v>17</v>
      </c>
      <c r="S12" s="27" t="s">
        <v>445</v>
      </c>
      <c r="T12" s="27" t="s">
        <v>1634</v>
      </c>
      <c r="U12" s="27"/>
      <c r="V12" s="30" t="s">
        <v>306</v>
      </c>
      <c r="W12" s="27" t="s">
        <v>2020</v>
      </c>
      <c r="X12" s="35" t="s">
        <v>307</v>
      </c>
      <c r="Y12" s="35" t="s">
        <v>308</v>
      </c>
      <c r="Z12" s="35" t="s">
        <v>308</v>
      </c>
      <c r="AA12" s="35" t="e">
        <f t="shared" ca="1" si="2"/>
        <v>#VALUE!</v>
      </c>
      <c r="AB12" s="35">
        <v>44940</v>
      </c>
      <c r="AC12" s="27" t="s">
        <v>445</v>
      </c>
      <c r="AD12" s="211"/>
      <c r="AE12" s="193"/>
      <c r="AF12" s="193"/>
      <c r="AG12" s="193"/>
      <c r="AH12" s="193"/>
      <c r="AI12" s="193"/>
      <c r="AJ12" s="193"/>
    </row>
    <row r="13" spans="1:36" s="62" customFormat="1" ht="15" customHeight="1" x14ac:dyDescent="0.25">
      <c r="A13" s="59">
        <v>11</v>
      </c>
      <c r="B13" s="25" t="s">
        <v>79</v>
      </c>
      <c r="C13" s="27" t="s">
        <v>643</v>
      </c>
      <c r="D13" s="27" t="s">
        <v>128</v>
      </c>
      <c r="E13" s="27" t="s">
        <v>441</v>
      </c>
      <c r="F13" s="27" t="s">
        <v>84</v>
      </c>
      <c r="G13" s="27" t="str">
        <f t="shared" si="1"/>
        <v>HCL</v>
      </c>
      <c r="H13" s="27" t="s">
        <v>5</v>
      </c>
      <c r="I13" s="27" t="s">
        <v>434</v>
      </c>
      <c r="J13" s="27" t="s">
        <v>101</v>
      </c>
      <c r="K13" s="27" t="s">
        <v>86</v>
      </c>
      <c r="L13" s="59" t="s">
        <v>86</v>
      </c>
      <c r="M13" s="59" t="s">
        <v>105</v>
      </c>
      <c r="N13" s="27" t="s">
        <v>1950</v>
      </c>
      <c r="O13" s="27" t="s">
        <v>107</v>
      </c>
      <c r="P13" s="60" t="s">
        <v>6</v>
      </c>
      <c r="Q13" s="27" t="s">
        <v>86</v>
      </c>
      <c r="R13" s="27" t="s">
        <v>17</v>
      </c>
      <c r="S13" s="27" t="s">
        <v>445</v>
      </c>
      <c r="T13" s="27" t="s">
        <v>1634</v>
      </c>
      <c r="U13" s="27"/>
      <c r="V13" s="30" t="s">
        <v>306</v>
      </c>
      <c r="W13" s="27" t="s">
        <v>2020</v>
      </c>
      <c r="X13" s="35" t="s">
        <v>307</v>
      </c>
      <c r="Y13" s="35" t="s">
        <v>308</v>
      </c>
      <c r="Z13" s="35" t="s">
        <v>308</v>
      </c>
      <c r="AA13" s="35" t="e">
        <f t="shared" ca="1" si="2"/>
        <v>#VALUE!</v>
      </c>
      <c r="AB13" s="35">
        <v>44940</v>
      </c>
      <c r="AC13" s="27" t="s">
        <v>445</v>
      </c>
      <c r="AD13" s="211"/>
      <c r="AE13" s="193"/>
      <c r="AF13" s="193"/>
      <c r="AG13" s="193"/>
      <c r="AH13" s="193"/>
      <c r="AI13" s="193"/>
      <c r="AJ13" s="193"/>
    </row>
    <row r="14" spans="1:36" s="62" customFormat="1" ht="15" customHeight="1" x14ac:dyDescent="0.25">
      <c r="A14" s="59">
        <v>12</v>
      </c>
      <c r="B14" s="25" t="s">
        <v>79</v>
      </c>
      <c r="C14" s="27" t="s">
        <v>643</v>
      </c>
      <c r="D14" s="27" t="s">
        <v>128</v>
      </c>
      <c r="E14" s="27" t="s">
        <v>441</v>
      </c>
      <c r="F14" s="27" t="s">
        <v>84</v>
      </c>
      <c r="G14" s="27" t="str">
        <f t="shared" si="1"/>
        <v>HCL</v>
      </c>
      <c r="H14" s="27" t="s">
        <v>5</v>
      </c>
      <c r="I14" s="27" t="s">
        <v>434</v>
      </c>
      <c r="J14" s="29" t="s">
        <v>101</v>
      </c>
      <c r="K14" s="29" t="s">
        <v>86</v>
      </c>
      <c r="L14" s="141" t="s">
        <v>86</v>
      </c>
      <c r="M14" s="141" t="s">
        <v>105</v>
      </c>
      <c r="N14" s="27" t="s">
        <v>1950</v>
      </c>
      <c r="O14" s="29" t="s">
        <v>107</v>
      </c>
      <c r="P14" s="143" t="s">
        <v>6</v>
      </c>
      <c r="Q14" s="29" t="s">
        <v>86</v>
      </c>
      <c r="R14" s="29" t="s">
        <v>17</v>
      </c>
      <c r="S14" s="29" t="s">
        <v>445</v>
      </c>
      <c r="T14" s="27" t="s">
        <v>1634</v>
      </c>
      <c r="U14" s="29"/>
      <c r="V14" s="75" t="s">
        <v>306</v>
      </c>
      <c r="W14" s="27" t="s">
        <v>2020</v>
      </c>
      <c r="X14" s="145" t="s">
        <v>307</v>
      </c>
      <c r="Y14" s="145" t="s">
        <v>308</v>
      </c>
      <c r="Z14" s="145" t="s">
        <v>308</v>
      </c>
      <c r="AA14" s="35" t="e">
        <f t="shared" ca="1" si="2"/>
        <v>#VALUE!</v>
      </c>
      <c r="AB14" s="145">
        <v>44940</v>
      </c>
      <c r="AC14" s="29" t="s">
        <v>445</v>
      </c>
      <c r="AD14" s="280"/>
      <c r="AE14" s="193"/>
      <c r="AF14" s="193"/>
      <c r="AG14" s="193"/>
      <c r="AH14" s="193"/>
      <c r="AI14" s="193"/>
      <c r="AJ14" s="193"/>
    </row>
    <row r="15" spans="1:36" s="62" customFormat="1" ht="15" customHeight="1" x14ac:dyDescent="0.25">
      <c r="A15" s="59">
        <v>13</v>
      </c>
      <c r="B15" s="25" t="s">
        <v>79</v>
      </c>
      <c r="C15" s="27" t="s">
        <v>643</v>
      </c>
      <c r="D15" s="27" t="s">
        <v>128</v>
      </c>
      <c r="E15" s="140" t="s">
        <v>441</v>
      </c>
      <c r="F15" s="27" t="s">
        <v>84</v>
      </c>
      <c r="G15" s="27" t="str">
        <f t="shared" si="1"/>
        <v>HCL</v>
      </c>
      <c r="H15" s="27" t="s">
        <v>5</v>
      </c>
      <c r="I15" s="27" t="s">
        <v>434</v>
      </c>
      <c r="J15" s="27" t="s">
        <v>101</v>
      </c>
      <c r="K15" s="27" t="s">
        <v>86</v>
      </c>
      <c r="L15" s="59" t="s">
        <v>86</v>
      </c>
      <c r="M15" s="59" t="s">
        <v>105</v>
      </c>
      <c r="N15" s="27" t="s">
        <v>1950</v>
      </c>
      <c r="O15" s="27" t="s">
        <v>107</v>
      </c>
      <c r="P15" s="60" t="s">
        <v>6</v>
      </c>
      <c r="Q15" s="27" t="s">
        <v>86</v>
      </c>
      <c r="R15" s="27" t="s">
        <v>17</v>
      </c>
      <c r="S15" s="27" t="s">
        <v>445</v>
      </c>
      <c r="T15" s="27" t="s">
        <v>1634</v>
      </c>
      <c r="U15" s="27"/>
      <c r="V15" s="30" t="s">
        <v>306</v>
      </c>
      <c r="W15" s="27" t="s">
        <v>2020</v>
      </c>
      <c r="X15" s="35" t="s">
        <v>307</v>
      </c>
      <c r="Y15" s="35" t="s">
        <v>308</v>
      </c>
      <c r="Z15" s="35" t="s">
        <v>308</v>
      </c>
      <c r="AA15" s="35" t="e">
        <f t="shared" ca="1" si="2"/>
        <v>#VALUE!</v>
      </c>
      <c r="AB15" s="35">
        <v>44940</v>
      </c>
      <c r="AC15" s="27" t="s">
        <v>445</v>
      </c>
      <c r="AD15" s="211"/>
      <c r="AE15" s="193"/>
      <c r="AF15" s="193"/>
      <c r="AG15" s="193"/>
      <c r="AH15" s="193"/>
      <c r="AI15" s="193"/>
      <c r="AJ15" s="193"/>
    </row>
    <row r="16" spans="1:36" s="62" customFormat="1" ht="15" customHeight="1" x14ac:dyDescent="0.25">
      <c r="A16" s="59">
        <v>14</v>
      </c>
      <c r="B16" s="25" t="s">
        <v>79</v>
      </c>
      <c r="C16" s="27" t="s">
        <v>643</v>
      </c>
      <c r="D16" s="27" t="s">
        <v>128</v>
      </c>
      <c r="E16" s="140" t="s">
        <v>441</v>
      </c>
      <c r="F16" s="27" t="s">
        <v>84</v>
      </c>
      <c r="G16" s="27" t="str">
        <f t="shared" si="1"/>
        <v>HCL</v>
      </c>
      <c r="H16" s="27" t="s">
        <v>5</v>
      </c>
      <c r="I16" s="27" t="s">
        <v>434</v>
      </c>
      <c r="J16" s="27" t="s">
        <v>101</v>
      </c>
      <c r="K16" s="27" t="s">
        <v>86</v>
      </c>
      <c r="L16" s="59" t="s">
        <v>86</v>
      </c>
      <c r="M16" s="59" t="s">
        <v>105</v>
      </c>
      <c r="N16" s="27" t="s">
        <v>1950</v>
      </c>
      <c r="O16" s="27" t="s">
        <v>107</v>
      </c>
      <c r="P16" s="60" t="s">
        <v>6</v>
      </c>
      <c r="Q16" s="27" t="s">
        <v>86</v>
      </c>
      <c r="R16" s="27" t="s">
        <v>17</v>
      </c>
      <c r="S16" s="27" t="s">
        <v>445</v>
      </c>
      <c r="T16" s="27" t="s">
        <v>1634</v>
      </c>
      <c r="U16" s="27"/>
      <c r="V16" s="30" t="s">
        <v>306</v>
      </c>
      <c r="W16" s="27" t="s">
        <v>2020</v>
      </c>
      <c r="X16" s="35" t="s">
        <v>307</v>
      </c>
      <c r="Y16" s="35" t="s">
        <v>308</v>
      </c>
      <c r="Z16" s="35" t="s">
        <v>308</v>
      </c>
      <c r="AA16" s="35" t="e">
        <f t="shared" ca="1" si="2"/>
        <v>#VALUE!</v>
      </c>
      <c r="AB16" s="35">
        <v>44940</v>
      </c>
      <c r="AC16" s="27" t="s">
        <v>445</v>
      </c>
      <c r="AD16" s="211"/>
      <c r="AE16" s="193"/>
      <c r="AF16" s="193"/>
      <c r="AG16" s="193"/>
      <c r="AH16" s="193"/>
      <c r="AI16" s="193"/>
      <c r="AJ16" s="193"/>
    </row>
    <row r="17" spans="1:36" s="62" customFormat="1" ht="15" customHeight="1" x14ac:dyDescent="0.25">
      <c r="A17" s="59">
        <v>15</v>
      </c>
      <c r="B17" s="25" t="s">
        <v>79</v>
      </c>
      <c r="C17" s="27" t="s">
        <v>643</v>
      </c>
      <c r="D17" s="27" t="s">
        <v>128</v>
      </c>
      <c r="E17" s="27" t="s">
        <v>441</v>
      </c>
      <c r="F17" s="27" t="s">
        <v>84</v>
      </c>
      <c r="G17" s="27" t="str">
        <f t="shared" si="1"/>
        <v>HCL</v>
      </c>
      <c r="H17" s="27" t="s">
        <v>5</v>
      </c>
      <c r="I17" s="152" t="s">
        <v>434</v>
      </c>
      <c r="J17" s="152" t="s">
        <v>101</v>
      </c>
      <c r="K17" s="152" t="s">
        <v>86</v>
      </c>
      <c r="L17" s="150" t="s">
        <v>86</v>
      </c>
      <c r="M17" s="150" t="s">
        <v>105</v>
      </c>
      <c r="N17" s="27" t="s">
        <v>1950</v>
      </c>
      <c r="O17" s="152" t="s">
        <v>107</v>
      </c>
      <c r="P17" s="153" t="s">
        <v>6</v>
      </c>
      <c r="Q17" s="152" t="s">
        <v>86</v>
      </c>
      <c r="R17" s="152" t="s">
        <v>17</v>
      </c>
      <c r="S17" s="152" t="s">
        <v>445</v>
      </c>
      <c r="T17" s="27" t="s">
        <v>1634</v>
      </c>
      <c r="U17" s="152"/>
      <c r="V17" s="135" t="s">
        <v>306</v>
      </c>
      <c r="W17" s="27" t="s">
        <v>2020</v>
      </c>
      <c r="X17" s="212" t="s">
        <v>307</v>
      </c>
      <c r="Y17" s="212" t="s">
        <v>308</v>
      </c>
      <c r="Z17" s="212" t="s">
        <v>308</v>
      </c>
      <c r="AA17" s="35" t="e">
        <f t="shared" ca="1" si="2"/>
        <v>#VALUE!</v>
      </c>
      <c r="AB17" s="212">
        <v>44940</v>
      </c>
      <c r="AC17" s="152" t="s">
        <v>445</v>
      </c>
      <c r="AD17" s="282"/>
      <c r="AE17" s="193"/>
      <c r="AF17" s="193"/>
      <c r="AG17" s="193"/>
      <c r="AH17" s="193"/>
      <c r="AI17" s="193"/>
      <c r="AJ17" s="193"/>
    </row>
    <row r="18" spans="1:36" s="62" customFormat="1" ht="15" customHeight="1" x14ac:dyDescent="0.25">
      <c r="A18" s="59">
        <v>16</v>
      </c>
      <c r="B18" s="25" t="s">
        <v>79</v>
      </c>
      <c r="C18" s="27" t="s">
        <v>643</v>
      </c>
      <c r="D18" s="27" t="s">
        <v>128</v>
      </c>
      <c r="E18" s="140" t="s">
        <v>441</v>
      </c>
      <c r="F18" s="27" t="s">
        <v>84</v>
      </c>
      <c r="G18" s="27" t="str">
        <f t="shared" si="1"/>
        <v>HCL</v>
      </c>
      <c r="H18" s="27" t="s">
        <v>5</v>
      </c>
      <c r="I18" s="27" t="s">
        <v>434</v>
      </c>
      <c r="J18" s="27" t="s">
        <v>101</v>
      </c>
      <c r="K18" s="27" t="s">
        <v>86</v>
      </c>
      <c r="L18" s="59" t="s">
        <v>86</v>
      </c>
      <c r="M18" s="59" t="s">
        <v>105</v>
      </c>
      <c r="N18" s="27" t="s">
        <v>1950</v>
      </c>
      <c r="O18" s="27" t="s">
        <v>107</v>
      </c>
      <c r="P18" s="60" t="s">
        <v>6</v>
      </c>
      <c r="Q18" s="27" t="s">
        <v>86</v>
      </c>
      <c r="R18" s="27" t="s">
        <v>17</v>
      </c>
      <c r="S18" s="27" t="s">
        <v>445</v>
      </c>
      <c r="T18" s="27" t="s">
        <v>1634</v>
      </c>
      <c r="U18" s="27"/>
      <c r="V18" s="30" t="s">
        <v>306</v>
      </c>
      <c r="W18" s="27" t="s">
        <v>2020</v>
      </c>
      <c r="X18" s="35" t="s">
        <v>307</v>
      </c>
      <c r="Y18" s="35" t="s">
        <v>308</v>
      </c>
      <c r="Z18" s="35" t="s">
        <v>308</v>
      </c>
      <c r="AA18" s="35" t="e">
        <f t="shared" ca="1" si="2"/>
        <v>#VALUE!</v>
      </c>
      <c r="AB18" s="35">
        <v>44940</v>
      </c>
      <c r="AC18" s="27" t="s">
        <v>445</v>
      </c>
      <c r="AD18" s="211"/>
      <c r="AE18" s="193"/>
      <c r="AF18" s="193"/>
      <c r="AG18" s="193"/>
      <c r="AH18" s="193"/>
      <c r="AI18" s="193"/>
      <c r="AJ18" s="193"/>
    </row>
    <row r="19" spans="1:36" s="62" customFormat="1" ht="15" customHeight="1" x14ac:dyDescent="0.25">
      <c r="A19" s="59">
        <v>17</v>
      </c>
      <c r="B19" s="25" t="s">
        <v>79</v>
      </c>
      <c r="C19" s="27" t="s">
        <v>643</v>
      </c>
      <c r="D19" s="27" t="s">
        <v>128</v>
      </c>
      <c r="E19" s="140" t="s">
        <v>441</v>
      </c>
      <c r="F19" s="27" t="s">
        <v>84</v>
      </c>
      <c r="G19" s="27" t="str">
        <f t="shared" si="1"/>
        <v>HCL</v>
      </c>
      <c r="H19" s="27" t="s">
        <v>5</v>
      </c>
      <c r="I19" s="27" t="s">
        <v>434</v>
      </c>
      <c r="J19" s="27" t="s">
        <v>101</v>
      </c>
      <c r="K19" s="27" t="s">
        <v>86</v>
      </c>
      <c r="L19" s="59" t="s">
        <v>86</v>
      </c>
      <c r="M19" s="59" t="s">
        <v>105</v>
      </c>
      <c r="N19" s="27" t="s">
        <v>1950</v>
      </c>
      <c r="O19" s="27" t="s">
        <v>107</v>
      </c>
      <c r="P19" s="60" t="s">
        <v>6</v>
      </c>
      <c r="Q19" s="27" t="s">
        <v>86</v>
      </c>
      <c r="R19" s="27" t="s">
        <v>17</v>
      </c>
      <c r="S19" s="27" t="s">
        <v>445</v>
      </c>
      <c r="T19" s="27" t="s">
        <v>1634</v>
      </c>
      <c r="U19" s="27"/>
      <c r="V19" s="30" t="s">
        <v>306</v>
      </c>
      <c r="W19" s="27" t="s">
        <v>2020</v>
      </c>
      <c r="X19" s="35" t="s">
        <v>307</v>
      </c>
      <c r="Y19" s="35" t="s">
        <v>308</v>
      </c>
      <c r="Z19" s="35" t="s">
        <v>308</v>
      </c>
      <c r="AA19" s="35" t="e">
        <f t="shared" ca="1" si="2"/>
        <v>#VALUE!</v>
      </c>
      <c r="AB19" s="35">
        <v>44940</v>
      </c>
      <c r="AC19" s="27" t="s">
        <v>445</v>
      </c>
      <c r="AD19" s="211"/>
      <c r="AE19" s="193"/>
      <c r="AF19" s="193"/>
      <c r="AG19" s="193"/>
      <c r="AH19" s="193"/>
      <c r="AI19" s="193"/>
      <c r="AJ19" s="193"/>
    </row>
    <row r="20" spans="1:36" s="62" customFormat="1" ht="15" customHeight="1" x14ac:dyDescent="0.25">
      <c r="A20" s="59">
        <v>18</v>
      </c>
      <c r="B20" s="25" t="s">
        <v>79</v>
      </c>
      <c r="C20" s="27" t="s">
        <v>643</v>
      </c>
      <c r="D20" s="27" t="s">
        <v>128</v>
      </c>
      <c r="E20" s="140" t="s">
        <v>441</v>
      </c>
      <c r="F20" s="27" t="s">
        <v>84</v>
      </c>
      <c r="G20" s="27" t="str">
        <f t="shared" si="1"/>
        <v>HCL</v>
      </c>
      <c r="H20" s="27" t="s">
        <v>5</v>
      </c>
      <c r="I20" s="27" t="s">
        <v>434</v>
      </c>
      <c r="J20" s="27" t="s">
        <v>101</v>
      </c>
      <c r="K20" s="27" t="s">
        <v>86</v>
      </c>
      <c r="L20" s="59" t="s">
        <v>86</v>
      </c>
      <c r="M20" s="59" t="s">
        <v>105</v>
      </c>
      <c r="N20" s="27" t="s">
        <v>1950</v>
      </c>
      <c r="O20" s="27" t="s">
        <v>107</v>
      </c>
      <c r="P20" s="60" t="s">
        <v>6</v>
      </c>
      <c r="Q20" s="27" t="s">
        <v>86</v>
      </c>
      <c r="R20" s="27" t="s">
        <v>17</v>
      </c>
      <c r="S20" s="27" t="s">
        <v>445</v>
      </c>
      <c r="T20" s="27" t="s">
        <v>1634</v>
      </c>
      <c r="U20" s="27"/>
      <c r="V20" s="30" t="s">
        <v>306</v>
      </c>
      <c r="W20" s="27" t="s">
        <v>2020</v>
      </c>
      <c r="X20" s="35" t="s">
        <v>307</v>
      </c>
      <c r="Y20" s="35" t="s">
        <v>308</v>
      </c>
      <c r="Z20" s="35" t="s">
        <v>308</v>
      </c>
      <c r="AA20" s="35" t="e">
        <f t="shared" ca="1" si="2"/>
        <v>#VALUE!</v>
      </c>
      <c r="AB20" s="35">
        <v>44940</v>
      </c>
      <c r="AC20" s="27" t="s">
        <v>445</v>
      </c>
      <c r="AD20" s="211"/>
      <c r="AE20" s="193"/>
      <c r="AF20" s="193"/>
      <c r="AG20" s="193"/>
      <c r="AH20" s="193"/>
      <c r="AI20" s="193"/>
      <c r="AJ20" s="193"/>
    </row>
    <row r="21" spans="1:36" s="62" customFormat="1" ht="15" customHeight="1" x14ac:dyDescent="0.25">
      <c r="A21" s="59">
        <v>19</v>
      </c>
      <c r="B21" s="25" t="s">
        <v>79</v>
      </c>
      <c r="C21" s="27" t="s">
        <v>643</v>
      </c>
      <c r="D21" s="27" t="s">
        <v>128</v>
      </c>
      <c r="E21" s="27" t="s">
        <v>441</v>
      </c>
      <c r="F21" s="27" t="s">
        <v>84</v>
      </c>
      <c r="G21" s="27" t="str">
        <f t="shared" si="1"/>
        <v>HCL</v>
      </c>
      <c r="H21" s="27" t="s">
        <v>5</v>
      </c>
      <c r="I21" s="152" t="s">
        <v>434</v>
      </c>
      <c r="J21" s="152" t="s">
        <v>101</v>
      </c>
      <c r="K21" s="152" t="s">
        <v>86</v>
      </c>
      <c r="L21" s="150" t="s">
        <v>86</v>
      </c>
      <c r="M21" s="150" t="s">
        <v>105</v>
      </c>
      <c r="N21" s="27" t="s">
        <v>1950</v>
      </c>
      <c r="O21" s="152" t="s">
        <v>107</v>
      </c>
      <c r="P21" s="153" t="s">
        <v>6</v>
      </c>
      <c r="Q21" s="152" t="s">
        <v>86</v>
      </c>
      <c r="R21" s="152" t="s">
        <v>17</v>
      </c>
      <c r="S21" s="152" t="s">
        <v>445</v>
      </c>
      <c r="T21" s="27" t="s">
        <v>1634</v>
      </c>
      <c r="U21" s="152"/>
      <c r="V21" s="135" t="s">
        <v>306</v>
      </c>
      <c r="W21" s="27" t="s">
        <v>2020</v>
      </c>
      <c r="X21" s="212" t="s">
        <v>307</v>
      </c>
      <c r="Y21" s="212" t="s">
        <v>308</v>
      </c>
      <c r="Z21" s="212" t="s">
        <v>308</v>
      </c>
      <c r="AA21" s="35" t="e">
        <f t="shared" ca="1" si="2"/>
        <v>#VALUE!</v>
      </c>
      <c r="AB21" s="212">
        <v>44940</v>
      </c>
      <c r="AC21" s="152" t="s">
        <v>445</v>
      </c>
      <c r="AD21" s="282"/>
      <c r="AE21" s="193"/>
      <c r="AF21" s="193"/>
      <c r="AG21" s="193"/>
      <c r="AH21" s="193"/>
      <c r="AI21" s="193"/>
      <c r="AJ21" s="193"/>
    </row>
    <row r="22" spans="1:36" s="62" customFormat="1" ht="15" customHeight="1" x14ac:dyDescent="0.25">
      <c r="A22" s="59">
        <v>20</v>
      </c>
      <c r="B22" s="25" t="s">
        <v>79</v>
      </c>
      <c r="C22" s="27" t="s">
        <v>172</v>
      </c>
      <c r="D22" s="27" t="s">
        <v>128</v>
      </c>
      <c r="E22" s="140" t="s">
        <v>441</v>
      </c>
      <c r="F22" s="27" t="s">
        <v>84</v>
      </c>
      <c r="G22" s="27" t="str">
        <f t="shared" si="1"/>
        <v>HCL</v>
      </c>
      <c r="H22" s="27" t="s">
        <v>5</v>
      </c>
      <c r="I22" s="27" t="s">
        <v>434</v>
      </c>
      <c r="J22" s="27" t="s">
        <v>101</v>
      </c>
      <c r="K22" s="27" t="s">
        <v>86</v>
      </c>
      <c r="L22" s="59" t="s">
        <v>86</v>
      </c>
      <c r="M22" s="59" t="s">
        <v>105</v>
      </c>
      <c r="N22" s="27" t="s">
        <v>1950</v>
      </c>
      <c r="O22" s="27" t="s">
        <v>107</v>
      </c>
      <c r="P22" s="60" t="s">
        <v>6</v>
      </c>
      <c r="Q22" s="27" t="s">
        <v>86</v>
      </c>
      <c r="R22" s="27" t="s">
        <v>17</v>
      </c>
      <c r="S22" s="27" t="s">
        <v>445</v>
      </c>
      <c r="T22" s="27" t="s">
        <v>1634</v>
      </c>
      <c r="U22" s="27"/>
      <c r="V22" s="30" t="s">
        <v>306</v>
      </c>
      <c r="W22" s="27" t="s">
        <v>2020</v>
      </c>
      <c r="X22" s="35" t="s">
        <v>307</v>
      </c>
      <c r="Y22" s="35" t="s">
        <v>308</v>
      </c>
      <c r="Z22" s="35" t="s">
        <v>308</v>
      </c>
      <c r="AA22" s="35" t="e">
        <f t="shared" ca="1" si="2"/>
        <v>#VALUE!</v>
      </c>
      <c r="AB22" s="35">
        <v>44940</v>
      </c>
      <c r="AC22" s="27" t="s">
        <v>445</v>
      </c>
      <c r="AD22" s="211"/>
      <c r="AE22" s="193"/>
      <c r="AF22" s="193"/>
      <c r="AG22" s="193"/>
      <c r="AH22" s="193"/>
      <c r="AI22" s="193"/>
      <c r="AJ22" s="193"/>
    </row>
    <row r="23" spans="1:36" s="62" customFormat="1" ht="15" customHeight="1" x14ac:dyDescent="0.25">
      <c r="A23" s="59">
        <v>21</v>
      </c>
      <c r="B23" s="25" t="s">
        <v>82</v>
      </c>
      <c r="C23" s="27" t="s">
        <v>21</v>
      </c>
      <c r="D23" s="27" t="s">
        <v>21</v>
      </c>
      <c r="E23" s="140" t="s">
        <v>441</v>
      </c>
      <c r="F23" s="27" t="s">
        <v>84</v>
      </c>
      <c r="G23" s="27" t="str">
        <f t="shared" si="1"/>
        <v>HCL</v>
      </c>
      <c r="H23" s="27" t="s">
        <v>5</v>
      </c>
      <c r="I23" s="27" t="s">
        <v>434</v>
      </c>
      <c r="J23" s="27" t="s">
        <v>101</v>
      </c>
      <c r="K23" s="27" t="s">
        <v>86</v>
      </c>
      <c r="L23" s="59" t="s">
        <v>86</v>
      </c>
      <c r="M23" s="59" t="s">
        <v>105</v>
      </c>
      <c r="N23" s="27" t="s">
        <v>1950</v>
      </c>
      <c r="O23" s="27" t="s">
        <v>107</v>
      </c>
      <c r="P23" s="60" t="s">
        <v>6</v>
      </c>
      <c r="Q23" s="27" t="s">
        <v>86</v>
      </c>
      <c r="R23" s="27" t="s">
        <v>17</v>
      </c>
      <c r="S23" s="27" t="s">
        <v>445</v>
      </c>
      <c r="T23" s="27" t="s">
        <v>1634</v>
      </c>
      <c r="U23" s="27"/>
      <c r="V23" s="30" t="s">
        <v>306</v>
      </c>
      <c r="W23" s="27" t="s">
        <v>2020</v>
      </c>
      <c r="X23" s="35" t="s">
        <v>307</v>
      </c>
      <c r="Y23" s="35" t="s">
        <v>308</v>
      </c>
      <c r="Z23" s="35" t="s">
        <v>308</v>
      </c>
      <c r="AA23" s="35" t="e">
        <f t="shared" ca="1" si="2"/>
        <v>#VALUE!</v>
      </c>
      <c r="AB23" s="35">
        <v>44940</v>
      </c>
      <c r="AC23" s="27" t="s">
        <v>445</v>
      </c>
      <c r="AD23" s="211"/>
      <c r="AE23" s="193"/>
      <c r="AF23" s="193"/>
      <c r="AG23" s="193"/>
      <c r="AH23" s="193"/>
      <c r="AI23" s="193"/>
      <c r="AJ23" s="193"/>
    </row>
    <row r="24" spans="1:36" s="62" customFormat="1" ht="15" customHeight="1" x14ac:dyDescent="0.25">
      <c r="A24" s="59">
        <v>22</v>
      </c>
      <c r="B24" s="25" t="s">
        <v>82</v>
      </c>
      <c r="C24" s="27" t="s">
        <v>21</v>
      </c>
      <c r="D24" s="27" t="s">
        <v>21</v>
      </c>
      <c r="E24" s="140" t="s">
        <v>441</v>
      </c>
      <c r="F24" s="27" t="s">
        <v>84</v>
      </c>
      <c r="G24" s="27" t="str">
        <f t="shared" si="1"/>
        <v>HCL</v>
      </c>
      <c r="H24" s="27" t="s">
        <v>5</v>
      </c>
      <c r="I24" s="27" t="s">
        <v>434</v>
      </c>
      <c r="J24" s="27" t="s">
        <v>101</v>
      </c>
      <c r="K24" s="27" t="s">
        <v>86</v>
      </c>
      <c r="L24" s="59" t="s">
        <v>86</v>
      </c>
      <c r="M24" s="59" t="s">
        <v>105</v>
      </c>
      <c r="N24" s="27" t="s">
        <v>1950</v>
      </c>
      <c r="O24" s="27" t="s">
        <v>107</v>
      </c>
      <c r="P24" s="60" t="s">
        <v>6</v>
      </c>
      <c r="Q24" s="27" t="s">
        <v>86</v>
      </c>
      <c r="R24" s="27" t="s">
        <v>17</v>
      </c>
      <c r="S24" s="27" t="s">
        <v>445</v>
      </c>
      <c r="T24" s="27" t="s">
        <v>1634</v>
      </c>
      <c r="U24" s="27"/>
      <c r="V24" s="30" t="s">
        <v>306</v>
      </c>
      <c r="W24" s="27" t="s">
        <v>2020</v>
      </c>
      <c r="X24" s="35" t="s">
        <v>307</v>
      </c>
      <c r="Y24" s="35" t="s">
        <v>308</v>
      </c>
      <c r="Z24" s="35" t="s">
        <v>308</v>
      </c>
      <c r="AA24" s="35" t="e">
        <f t="shared" ca="1" si="2"/>
        <v>#VALUE!</v>
      </c>
      <c r="AB24" s="35">
        <v>44940</v>
      </c>
      <c r="AC24" s="27" t="s">
        <v>445</v>
      </c>
      <c r="AD24" s="211"/>
      <c r="AE24" s="193"/>
      <c r="AF24" s="193"/>
      <c r="AG24" s="193"/>
      <c r="AH24" s="193"/>
      <c r="AI24" s="193"/>
      <c r="AJ24" s="193"/>
    </row>
    <row r="25" spans="1:36" s="62" customFormat="1" ht="15" customHeight="1" x14ac:dyDescent="0.25">
      <c r="A25" s="59">
        <v>23</v>
      </c>
      <c r="B25" s="25" t="s">
        <v>82</v>
      </c>
      <c r="C25" s="27" t="s">
        <v>21</v>
      </c>
      <c r="D25" s="27" t="s">
        <v>21</v>
      </c>
      <c r="E25" s="140" t="s">
        <v>441</v>
      </c>
      <c r="F25" s="27" t="s">
        <v>84</v>
      </c>
      <c r="G25" s="27" t="str">
        <f t="shared" si="1"/>
        <v>HCL</v>
      </c>
      <c r="H25" s="27" t="s">
        <v>5</v>
      </c>
      <c r="I25" s="27" t="s">
        <v>434</v>
      </c>
      <c r="J25" s="27" t="s">
        <v>101</v>
      </c>
      <c r="K25" s="27" t="s">
        <v>86</v>
      </c>
      <c r="L25" s="59" t="s">
        <v>86</v>
      </c>
      <c r="M25" s="59" t="s">
        <v>105</v>
      </c>
      <c r="N25" s="27" t="s">
        <v>1950</v>
      </c>
      <c r="O25" s="27" t="s">
        <v>107</v>
      </c>
      <c r="P25" s="60" t="s">
        <v>6</v>
      </c>
      <c r="Q25" s="27" t="s">
        <v>86</v>
      </c>
      <c r="R25" s="27" t="s">
        <v>17</v>
      </c>
      <c r="S25" s="27" t="s">
        <v>445</v>
      </c>
      <c r="T25" s="27" t="s">
        <v>1634</v>
      </c>
      <c r="U25" s="27"/>
      <c r="V25" s="30" t="s">
        <v>306</v>
      </c>
      <c r="W25" s="27" t="s">
        <v>2020</v>
      </c>
      <c r="X25" s="35" t="s">
        <v>307</v>
      </c>
      <c r="Y25" s="35" t="s">
        <v>308</v>
      </c>
      <c r="Z25" s="35" t="s">
        <v>308</v>
      </c>
      <c r="AA25" s="35" t="e">
        <f t="shared" ca="1" si="2"/>
        <v>#VALUE!</v>
      </c>
      <c r="AB25" s="35">
        <v>44940</v>
      </c>
      <c r="AC25" s="27" t="s">
        <v>445</v>
      </c>
      <c r="AD25" s="211"/>
      <c r="AE25" s="193"/>
      <c r="AF25" s="193"/>
      <c r="AG25" s="193"/>
      <c r="AH25" s="193"/>
      <c r="AI25" s="193"/>
      <c r="AJ25" s="193"/>
    </row>
    <row r="26" spans="1:36" s="62" customFormat="1" ht="15" customHeight="1" x14ac:dyDescent="0.25">
      <c r="A26" s="59">
        <v>24</v>
      </c>
      <c r="B26" s="25" t="s">
        <v>82</v>
      </c>
      <c r="C26" s="27" t="s">
        <v>21</v>
      </c>
      <c r="D26" s="27" t="s">
        <v>21</v>
      </c>
      <c r="E26" s="140" t="s">
        <v>441</v>
      </c>
      <c r="F26" s="27" t="s">
        <v>84</v>
      </c>
      <c r="G26" s="27" t="str">
        <f t="shared" si="1"/>
        <v>HCL</v>
      </c>
      <c r="H26" s="27" t="s">
        <v>5</v>
      </c>
      <c r="I26" s="27" t="s">
        <v>434</v>
      </c>
      <c r="J26" s="27" t="s">
        <v>101</v>
      </c>
      <c r="K26" s="27" t="s">
        <v>86</v>
      </c>
      <c r="L26" s="59" t="s">
        <v>86</v>
      </c>
      <c r="M26" s="59" t="s">
        <v>105</v>
      </c>
      <c r="N26" s="27" t="s">
        <v>1950</v>
      </c>
      <c r="O26" s="27" t="s">
        <v>107</v>
      </c>
      <c r="P26" s="60" t="s">
        <v>6</v>
      </c>
      <c r="Q26" s="27" t="s">
        <v>86</v>
      </c>
      <c r="R26" s="27" t="s">
        <v>17</v>
      </c>
      <c r="S26" s="27" t="s">
        <v>445</v>
      </c>
      <c r="T26" s="27" t="s">
        <v>1634</v>
      </c>
      <c r="U26" s="27"/>
      <c r="V26" s="30" t="s">
        <v>306</v>
      </c>
      <c r="W26" s="27" t="s">
        <v>2020</v>
      </c>
      <c r="X26" s="35" t="s">
        <v>307</v>
      </c>
      <c r="Y26" s="35" t="s">
        <v>308</v>
      </c>
      <c r="Z26" s="35" t="s">
        <v>308</v>
      </c>
      <c r="AA26" s="35" t="e">
        <f t="shared" ca="1" si="2"/>
        <v>#VALUE!</v>
      </c>
      <c r="AB26" s="35">
        <v>44940</v>
      </c>
      <c r="AC26" s="27" t="s">
        <v>445</v>
      </c>
      <c r="AD26" s="211"/>
      <c r="AE26" s="193"/>
      <c r="AF26" s="193"/>
      <c r="AG26" s="193"/>
      <c r="AH26" s="193"/>
      <c r="AI26" s="193"/>
      <c r="AJ26" s="193"/>
    </row>
    <row r="27" spans="1:36" s="62" customFormat="1" ht="15" customHeight="1" x14ac:dyDescent="0.25">
      <c r="A27" s="59">
        <v>25</v>
      </c>
      <c r="B27" s="25" t="s">
        <v>78</v>
      </c>
      <c r="C27" s="27" t="s">
        <v>120</v>
      </c>
      <c r="D27" s="27" t="s">
        <v>73</v>
      </c>
      <c r="E27" s="140" t="s">
        <v>320</v>
      </c>
      <c r="F27" s="27" t="s">
        <v>84</v>
      </c>
      <c r="G27" s="27" t="str">
        <f t="shared" si="1"/>
        <v>HCL</v>
      </c>
      <c r="H27" s="27" t="s">
        <v>5</v>
      </c>
      <c r="I27" s="27" t="s">
        <v>434</v>
      </c>
      <c r="J27" s="27" t="s">
        <v>101</v>
      </c>
      <c r="K27" s="27" t="s">
        <v>86</v>
      </c>
      <c r="L27" s="59" t="s">
        <v>86</v>
      </c>
      <c r="M27" s="59" t="s">
        <v>105</v>
      </c>
      <c r="N27" s="27" t="s">
        <v>1950</v>
      </c>
      <c r="O27" s="27" t="s">
        <v>107</v>
      </c>
      <c r="P27" s="60" t="s">
        <v>6</v>
      </c>
      <c r="Q27" s="27" t="s">
        <v>86</v>
      </c>
      <c r="R27" s="27" t="s">
        <v>17</v>
      </c>
      <c r="S27" s="27" t="s">
        <v>445</v>
      </c>
      <c r="T27" s="27" t="s">
        <v>1634</v>
      </c>
      <c r="U27" s="27"/>
      <c r="V27" s="30" t="s">
        <v>306</v>
      </c>
      <c r="W27" s="27" t="s">
        <v>2020</v>
      </c>
      <c r="X27" s="35" t="s">
        <v>307</v>
      </c>
      <c r="Y27" s="35" t="s">
        <v>308</v>
      </c>
      <c r="Z27" s="35" t="s">
        <v>308</v>
      </c>
      <c r="AA27" s="35" t="e">
        <f t="shared" ca="1" si="2"/>
        <v>#VALUE!</v>
      </c>
      <c r="AB27" s="35">
        <v>44940</v>
      </c>
      <c r="AC27" s="27" t="s">
        <v>445</v>
      </c>
      <c r="AD27" s="211"/>
      <c r="AE27" s="193"/>
      <c r="AF27" s="193"/>
      <c r="AG27" s="193"/>
      <c r="AH27" s="193"/>
      <c r="AI27" s="193"/>
      <c r="AJ27" s="193"/>
    </row>
    <row r="28" spans="1:36" s="62" customFormat="1" ht="15" customHeight="1" x14ac:dyDescent="0.25">
      <c r="A28" s="59">
        <v>26</v>
      </c>
      <c r="B28" s="25" t="s">
        <v>78</v>
      </c>
      <c r="C28" s="27" t="s">
        <v>120</v>
      </c>
      <c r="D28" s="27" t="s">
        <v>73</v>
      </c>
      <c r="E28" s="140" t="s">
        <v>320</v>
      </c>
      <c r="F28" s="27" t="s">
        <v>84</v>
      </c>
      <c r="G28" s="27" t="str">
        <f t="shared" si="1"/>
        <v>HCL</v>
      </c>
      <c r="H28" s="27" t="s">
        <v>5</v>
      </c>
      <c r="I28" s="27" t="s">
        <v>434</v>
      </c>
      <c r="J28" s="27" t="s">
        <v>101</v>
      </c>
      <c r="K28" s="27" t="s">
        <v>86</v>
      </c>
      <c r="L28" s="59" t="s">
        <v>86</v>
      </c>
      <c r="M28" s="59" t="s">
        <v>105</v>
      </c>
      <c r="N28" s="27" t="s">
        <v>1950</v>
      </c>
      <c r="O28" s="27" t="s">
        <v>107</v>
      </c>
      <c r="P28" s="60" t="s">
        <v>6</v>
      </c>
      <c r="Q28" s="27" t="s">
        <v>86</v>
      </c>
      <c r="R28" s="27" t="s">
        <v>17</v>
      </c>
      <c r="S28" s="27" t="s">
        <v>445</v>
      </c>
      <c r="T28" s="27" t="s">
        <v>1634</v>
      </c>
      <c r="U28" s="27"/>
      <c r="V28" s="30" t="s">
        <v>306</v>
      </c>
      <c r="W28" s="27" t="s">
        <v>2020</v>
      </c>
      <c r="X28" s="35" t="s">
        <v>307</v>
      </c>
      <c r="Y28" s="35" t="s">
        <v>308</v>
      </c>
      <c r="Z28" s="35" t="s">
        <v>308</v>
      </c>
      <c r="AA28" s="35" t="e">
        <f t="shared" ca="1" si="2"/>
        <v>#VALUE!</v>
      </c>
      <c r="AB28" s="35">
        <v>44940</v>
      </c>
      <c r="AC28" s="27" t="s">
        <v>445</v>
      </c>
      <c r="AD28" s="211"/>
      <c r="AE28" s="193"/>
      <c r="AF28" s="193"/>
      <c r="AG28" s="193"/>
      <c r="AH28" s="193"/>
      <c r="AI28" s="193"/>
      <c r="AJ28" s="193"/>
    </row>
    <row r="29" spans="1:36" s="62" customFormat="1" ht="15" customHeight="1" x14ac:dyDescent="0.25">
      <c r="A29" s="59">
        <v>27</v>
      </c>
      <c r="B29" s="27" t="s">
        <v>1598</v>
      </c>
      <c r="C29" s="27" t="s">
        <v>798</v>
      </c>
      <c r="D29" s="27" t="s">
        <v>798</v>
      </c>
      <c r="E29" s="27" t="s">
        <v>441</v>
      </c>
      <c r="F29" s="27" t="s">
        <v>84</v>
      </c>
      <c r="G29" s="27" t="str">
        <f t="shared" si="1"/>
        <v>HCL</v>
      </c>
      <c r="H29" s="27" t="s">
        <v>5</v>
      </c>
      <c r="I29" s="27" t="s">
        <v>434</v>
      </c>
      <c r="J29" s="27" t="s">
        <v>101</v>
      </c>
      <c r="K29" s="27" t="s">
        <v>86</v>
      </c>
      <c r="L29" s="59" t="s">
        <v>86</v>
      </c>
      <c r="M29" s="59" t="s">
        <v>105</v>
      </c>
      <c r="N29" s="27" t="s">
        <v>1950</v>
      </c>
      <c r="O29" s="27" t="s">
        <v>107</v>
      </c>
      <c r="P29" s="60" t="s">
        <v>6</v>
      </c>
      <c r="Q29" s="27" t="s">
        <v>86</v>
      </c>
      <c r="R29" s="27" t="s">
        <v>17</v>
      </c>
      <c r="S29" s="27" t="s">
        <v>445</v>
      </c>
      <c r="T29" s="27" t="s">
        <v>1634</v>
      </c>
      <c r="U29" s="27"/>
      <c r="V29" s="30" t="s">
        <v>306</v>
      </c>
      <c r="W29" s="27" t="s">
        <v>2020</v>
      </c>
      <c r="X29" s="35" t="s">
        <v>307</v>
      </c>
      <c r="Y29" s="35" t="s">
        <v>308</v>
      </c>
      <c r="Z29" s="35" t="s">
        <v>308</v>
      </c>
      <c r="AA29" s="35" t="e">
        <f t="shared" ca="1" si="2"/>
        <v>#VALUE!</v>
      </c>
      <c r="AB29" s="35">
        <v>44940</v>
      </c>
      <c r="AC29" s="27" t="s">
        <v>445</v>
      </c>
      <c r="AD29" s="211"/>
      <c r="AE29" s="193"/>
      <c r="AF29" s="193"/>
      <c r="AG29" s="193"/>
      <c r="AH29" s="193"/>
      <c r="AI29" s="193"/>
      <c r="AJ29" s="193"/>
    </row>
    <row r="30" spans="1:36" s="62" customFormat="1" ht="15" customHeight="1" x14ac:dyDescent="0.25">
      <c r="A30" s="59">
        <v>28</v>
      </c>
      <c r="B30" s="25" t="s">
        <v>78</v>
      </c>
      <c r="C30" s="27" t="s">
        <v>114</v>
      </c>
      <c r="D30" s="27" t="s">
        <v>121</v>
      </c>
      <c r="E30" s="140" t="s">
        <v>441</v>
      </c>
      <c r="F30" s="27" t="s">
        <v>84</v>
      </c>
      <c r="G30" s="27" t="s">
        <v>125</v>
      </c>
      <c r="H30" s="27" t="s">
        <v>116</v>
      </c>
      <c r="I30" s="27" t="s">
        <v>434</v>
      </c>
      <c r="J30" s="27" t="s">
        <v>101</v>
      </c>
      <c r="K30" s="27" t="s">
        <v>86</v>
      </c>
      <c r="L30" s="59" t="s">
        <v>501</v>
      </c>
      <c r="M30" s="59" t="s">
        <v>117</v>
      </c>
      <c r="N30" s="27" t="s">
        <v>1951</v>
      </c>
      <c r="O30" s="27" t="s">
        <v>124</v>
      </c>
      <c r="P30" s="60" t="s">
        <v>356</v>
      </c>
      <c r="Q30" s="30" t="s">
        <v>1255</v>
      </c>
      <c r="R30" s="27" t="s">
        <v>503</v>
      </c>
      <c r="S30" s="27" t="s">
        <v>444</v>
      </c>
      <c r="T30" s="27" t="s">
        <v>1633</v>
      </c>
      <c r="U30" s="27"/>
      <c r="V30" s="30" t="s">
        <v>309</v>
      </c>
      <c r="W30" s="30" t="s">
        <v>1956</v>
      </c>
      <c r="X30" s="35" t="s">
        <v>310</v>
      </c>
      <c r="Y30" s="63" t="s">
        <v>311</v>
      </c>
      <c r="Z30" s="63" t="s">
        <v>311</v>
      </c>
      <c r="AA30" s="35" t="e">
        <f t="shared" ref="AA30:AA40" ca="1" si="3">DATEDIF(Y30,TODAY(),"Y")&amp;" Years "&amp;DATEDIF(Y30,TODAY(),"ym")&amp;" Months "&amp;DATEDIF(Y30,TODAY(),"md")&amp;" Days"</f>
        <v>#VALUE!</v>
      </c>
      <c r="AB30" s="72">
        <v>48382.2</v>
      </c>
      <c r="AC30" s="27" t="s">
        <v>444</v>
      </c>
      <c r="AD30" s="211"/>
      <c r="AE30" s="193"/>
      <c r="AF30" s="193"/>
      <c r="AG30" s="193"/>
      <c r="AH30" s="193"/>
      <c r="AI30" s="193"/>
      <c r="AJ30" s="193"/>
    </row>
    <row r="31" spans="1:36" s="62" customFormat="1" ht="15" customHeight="1" x14ac:dyDescent="0.25">
      <c r="A31" s="59">
        <v>29</v>
      </c>
      <c r="B31" s="25" t="s">
        <v>78</v>
      </c>
      <c r="C31" s="27" t="s">
        <v>114</v>
      </c>
      <c r="D31" s="27" t="s">
        <v>121</v>
      </c>
      <c r="E31" s="140" t="s">
        <v>441</v>
      </c>
      <c r="F31" s="27" t="s">
        <v>84</v>
      </c>
      <c r="G31" s="27" t="s">
        <v>125</v>
      </c>
      <c r="H31" s="27" t="s">
        <v>116</v>
      </c>
      <c r="I31" s="27" t="s">
        <v>434</v>
      </c>
      <c r="J31" s="27" t="s">
        <v>101</v>
      </c>
      <c r="K31" s="27" t="s">
        <v>86</v>
      </c>
      <c r="L31" s="59" t="s">
        <v>348</v>
      </c>
      <c r="M31" s="59" t="s">
        <v>117</v>
      </c>
      <c r="N31" s="27" t="s">
        <v>1951</v>
      </c>
      <c r="O31" s="27" t="s">
        <v>124</v>
      </c>
      <c r="P31" s="60" t="s">
        <v>356</v>
      </c>
      <c r="Q31" s="30" t="s">
        <v>131</v>
      </c>
      <c r="R31" s="27" t="s">
        <v>503</v>
      </c>
      <c r="S31" s="27" t="s">
        <v>444</v>
      </c>
      <c r="T31" s="27" t="s">
        <v>1633</v>
      </c>
      <c r="U31" s="27"/>
      <c r="V31" s="30" t="s">
        <v>309</v>
      </c>
      <c r="W31" s="30" t="s">
        <v>1956</v>
      </c>
      <c r="X31" s="35" t="s">
        <v>310</v>
      </c>
      <c r="Y31" s="63" t="s">
        <v>311</v>
      </c>
      <c r="Z31" s="63" t="s">
        <v>311</v>
      </c>
      <c r="AA31" s="35" t="e">
        <f t="shared" ca="1" si="3"/>
        <v>#VALUE!</v>
      </c>
      <c r="AB31" s="72">
        <v>48382.2</v>
      </c>
      <c r="AC31" s="27" t="s">
        <v>444</v>
      </c>
      <c r="AD31" s="211" t="s">
        <v>1617</v>
      </c>
      <c r="AE31" s="193" t="s">
        <v>1590</v>
      </c>
      <c r="AF31" s="193" t="s">
        <v>1604</v>
      </c>
      <c r="AG31" s="193"/>
      <c r="AH31" s="193"/>
      <c r="AI31" s="193"/>
      <c r="AJ31" s="193"/>
    </row>
    <row r="32" spans="1:36" s="62" customFormat="1" ht="15" customHeight="1" x14ac:dyDescent="0.25">
      <c r="A32" s="59">
        <v>30</v>
      </c>
      <c r="B32" s="25" t="s">
        <v>78</v>
      </c>
      <c r="C32" s="27" t="s">
        <v>114</v>
      </c>
      <c r="D32" s="27" t="s">
        <v>121</v>
      </c>
      <c r="E32" s="140" t="s">
        <v>441</v>
      </c>
      <c r="F32" s="27" t="s">
        <v>84</v>
      </c>
      <c r="G32" s="27" t="s">
        <v>125</v>
      </c>
      <c r="H32" s="27" t="s">
        <v>116</v>
      </c>
      <c r="I32" s="27" t="s">
        <v>434</v>
      </c>
      <c r="J32" s="27" t="s">
        <v>101</v>
      </c>
      <c r="K32" s="27" t="s">
        <v>86</v>
      </c>
      <c r="L32" s="59" t="s">
        <v>349</v>
      </c>
      <c r="M32" s="59" t="s">
        <v>117</v>
      </c>
      <c r="N32" s="27" t="s">
        <v>1951</v>
      </c>
      <c r="O32" s="27" t="s">
        <v>124</v>
      </c>
      <c r="P32" s="60" t="s">
        <v>356</v>
      </c>
      <c r="Q32" s="30" t="s">
        <v>132</v>
      </c>
      <c r="R32" s="27" t="s">
        <v>503</v>
      </c>
      <c r="S32" s="27" t="s">
        <v>444</v>
      </c>
      <c r="T32" s="27" t="s">
        <v>1633</v>
      </c>
      <c r="U32" s="27"/>
      <c r="V32" s="30" t="s">
        <v>309</v>
      </c>
      <c r="W32" s="30" t="s">
        <v>1956</v>
      </c>
      <c r="X32" s="35" t="s">
        <v>310</v>
      </c>
      <c r="Y32" s="63" t="s">
        <v>311</v>
      </c>
      <c r="Z32" s="63" t="s">
        <v>311</v>
      </c>
      <c r="AA32" s="35" t="e">
        <f t="shared" ca="1" si="3"/>
        <v>#VALUE!</v>
      </c>
      <c r="AB32" s="72">
        <v>48382.2</v>
      </c>
      <c r="AC32" s="27" t="s">
        <v>444</v>
      </c>
      <c r="AD32" s="211" t="s">
        <v>1618</v>
      </c>
      <c r="AE32" s="193" t="s">
        <v>1591</v>
      </c>
      <c r="AF32" s="193" t="s">
        <v>1604</v>
      </c>
      <c r="AG32" s="193"/>
      <c r="AH32" s="193"/>
      <c r="AI32" s="193"/>
      <c r="AJ32" s="193"/>
    </row>
    <row r="33" spans="1:36" s="62" customFormat="1" ht="15" customHeight="1" x14ac:dyDescent="0.25">
      <c r="A33" s="59">
        <v>31</v>
      </c>
      <c r="B33" s="25" t="s">
        <v>78</v>
      </c>
      <c r="C33" s="27" t="s">
        <v>114</v>
      </c>
      <c r="D33" s="27" t="s">
        <v>121</v>
      </c>
      <c r="E33" s="140" t="s">
        <v>441</v>
      </c>
      <c r="F33" s="27" t="s">
        <v>84</v>
      </c>
      <c r="G33" s="27" t="s">
        <v>125</v>
      </c>
      <c r="H33" s="27" t="s">
        <v>116</v>
      </c>
      <c r="I33" s="27" t="s">
        <v>434</v>
      </c>
      <c r="J33" s="27" t="s">
        <v>101</v>
      </c>
      <c r="K33" s="27" t="s">
        <v>86</v>
      </c>
      <c r="L33" s="59" t="s">
        <v>350</v>
      </c>
      <c r="M33" s="59" t="s">
        <v>117</v>
      </c>
      <c r="N33" s="27" t="s">
        <v>1951</v>
      </c>
      <c r="O33" s="27" t="s">
        <v>124</v>
      </c>
      <c r="P33" s="60" t="s">
        <v>356</v>
      </c>
      <c r="Q33" s="30" t="s">
        <v>133</v>
      </c>
      <c r="R33" s="27" t="s">
        <v>503</v>
      </c>
      <c r="S33" s="27" t="s">
        <v>444</v>
      </c>
      <c r="T33" s="27" t="s">
        <v>1633</v>
      </c>
      <c r="U33" s="27"/>
      <c r="V33" s="30" t="s">
        <v>309</v>
      </c>
      <c r="W33" s="30" t="s">
        <v>1956</v>
      </c>
      <c r="X33" s="35" t="s">
        <v>310</v>
      </c>
      <c r="Y33" s="63" t="s">
        <v>311</v>
      </c>
      <c r="Z33" s="63" t="s">
        <v>311</v>
      </c>
      <c r="AA33" s="35" t="e">
        <f t="shared" ca="1" si="3"/>
        <v>#VALUE!</v>
      </c>
      <c r="AB33" s="72">
        <v>48382.2</v>
      </c>
      <c r="AC33" s="27" t="s">
        <v>444</v>
      </c>
      <c r="AD33" s="211"/>
      <c r="AE33" s="193" t="s">
        <v>1615</v>
      </c>
      <c r="AF33" s="193" t="s">
        <v>1604</v>
      </c>
      <c r="AG33" s="193"/>
      <c r="AH33" s="193"/>
      <c r="AI33" s="193"/>
      <c r="AJ33" s="193"/>
    </row>
    <row r="34" spans="1:36" s="62" customFormat="1" ht="15" customHeight="1" x14ac:dyDescent="0.25">
      <c r="A34" s="59">
        <v>32</v>
      </c>
      <c r="B34" s="25" t="s">
        <v>78</v>
      </c>
      <c r="C34" s="27" t="s">
        <v>114</v>
      </c>
      <c r="D34" s="27" t="s">
        <v>121</v>
      </c>
      <c r="E34" s="140" t="s">
        <v>441</v>
      </c>
      <c r="F34" s="27" t="s">
        <v>84</v>
      </c>
      <c r="G34" s="27" t="s">
        <v>125</v>
      </c>
      <c r="H34" s="27" t="s">
        <v>116</v>
      </c>
      <c r="I34" s="27" t="s">
        <v>434</v>
      </c>
      <c r="J34" s="27" t="s">
        <v>101</v>
      </c>
      <c r="K34" s="27" t="s">
        <v>86</v>
      </c>
      <c r="L34" s="59" t="s">
        <v>351</v>
      </c>
      <c r="M34" s="59" t="s">
        <v>117</v>
      </c>
      <c r="N34" s="27" t="s">
        <v>1951</v>
      </c>
      <c r="O34" s="27" t="s">
        <v>124</v>
      </c>
      <c r="P34" s="60" t="s">
        <v>356</v>
      </c>
      <c r="Q34" s="30" t="s">
        <v>134</v>
      </c>
      <c r="R34" s="27" t="s">
        <v>503</v>
      </c>
      <c r="S34" s="27" t="s">
        <v>444</v>
      </c>
      <c r="T34" s="27" t="s">
        <v>1633</v>
      </c>
      <c r="U34" s="27"/>
      <c r="V34" s="30" t="s">
        <v>309</v>
      </c>
      <c r="W34" s="30" t="s">
        <v>1956</v>
      </c>
      <c r="X34" s="35" t="s">
        <v>310</v>
      </c>
      <c r="Y34" s="63" t="s">
        <v>311</v>
      </c>
      <c r="Z34" s="63" t="s">
        <v>311</v>
      </c>
      <c r="AA34" s="35" t="e">
        <f t="shared" ca="1" si="3"/>
        <v>#VALUE!</v>
      </c>
      <c r="AB34" s="72">
        <v>48382.2</v>
      </c>
      <c r="AC34" s="27" t="s">
        <v>444</v>
      </c>
      <c r="AD34" s="211"/>
      <c r="AE34" s="193" t="s">
        <v>1606</v>
      </c>
      <c r="AF34" s="193" t="s">
        <v>1604</v>
      </c>
      <c r="AG34" s="193"/>
      <c r="AH34" s="193"/>
      <c r="AI34" s="193"/>
      <c r="AJ34" s="193"/>
    </row>
    <row r="35" spans="1:36" s="62" customFormat="1" ht="15" customHeight="1" x14ac:dyDescent="0.25">
      <c r="A35" s="59">
        <v>33</v>
      </c>
      <c r="B35" s="25" t="s">
        <v>78</v>
      </c>
      <c r="C35" s="27" t="s">
        <v>114</v>
      </c>
      <c r="D35" s="27" t="s">
        <v>121</v>
      </c>
      <c r="E35" s="140" t="s">
        <v>441</v>
      </c>
      <c r="F35" s="27" t="s">
        <v>84</v>
      </c>
      <c r="G35" s="27" t="s">
        <v>125</v>
      </c>
      <c r="H35" s="27" t="s">
        <v>116</v>
      </c>
      <c r="I35" s="27" t="s">
        <v>434</v>
      </c>
      <c r="J35" s="27" t="s">
        <v>101</v>
      </c>
      <c r="K35" s="27" t="s">
        <v>86</v>
      </c>
      <c r="L35" s="59" t="s">
        <v>352</v>
      </c>
      <c r="M35" s="59" t="s">
        <v>117</v>
      </c>
      <c r="N35" s="27" t="s">
        <v>1951</v>
      </c>
      <c r="O35" s="27" t="s">
        <v>124</v>
      </c>
      <c r="P35" s="60" t="s">
        <v>356</v>
      </c>
      <c r="Q35" s="30" t="s">
        <v>135</v>
      </c>
      <c r="R35" s="27" t="s">
        <v>503</v>
      </c>
      <c r="S35" s="27" t="s">
        <v>444</v>
      </c>
      <c r="T35" s="27" t="s">
        <v>1633</v>
      </c>
      <c r="U35" s="27"/>
      <c r="V35" s="30" t="s">
        <v>309</v>
      </c>
      <c r="W35" s="30" t="s">
        <v>1956</v>
      </c>
      <c r="X35" s="35" t="s">
        <v>310</v>
      </c>
      <c r="Y35" s="63" t="s">
        <v>311</v>
      </c>
      <c r="Z35" s="63" t="s">
        <v>311</v>
      </c>
      <c r="AA35" s="35" t="e">
        <f t="shared" ca="1" si="3"/>
        <v>#VALUE!</v>
      </c>
      <c r="AB35" s="72">
        <v>48382.2</v>
      </c>
      <c r="AC35" s="27" t="s">
        <v>444</v>
      </c>
      <c r="AD35" s="211"/>
      <c r="AE35" s="193"/>
      <c r="AF35" s="193"/>
      <c r="AG35" s="193"/>
      <c r="AH35" s="193"/>
      <c r="AI35" s="193"/>
      <c r="AJ35" s="193"/>
    </row>
    <row r="36" spans="1:36" s="62" customFormat="1" ht="15" customHeight="1" x14ac:dyDescent="0.25">
      <c r="A36" s="59">
        <v>34</v>
      </c>
      <c r="B36" s="25" t="s">
        <v>78</v>
      </c>
      <c r="C36" s="27" t="s">
        <v>114</v>
      </c>
      <c r="D36" s="27" t="s">
        <v>121</v>
      </c>
      <c r="E36" s="140" t="s">
        <v>441</v>
      </c>
      <c r="F36" s="27" t="s">
        <v>84</v>
      </c>
      <c r="G36" s="27" t="s">
        <v>125</v>
      </c>
      <c r="H36" s="27" t="s">
        <v>116</v>
      </c>
      <c r="I36" s="27" t="s">
        <v>434</v>
      </c>
      <c r="J36" s="27" t="s">
        <v>101</v>
      </c>
      <c r="K36" s="27" t="s">
        <v>86</v>
      </c>
      <c r="L36" s="59" t="s">
        <v>136</v>
      </c>
      <c r="M36" s="59" t="s">
        <v>117</v>
      </c>
      <c r="N36" s="27" t="s">
        <v>1951</v>
      </c>
      <c r="O36" s="27" t="s">
        <v>124</v>
      </c>
      <c r="P36" s="60" t="s">
        <v>356</v>
      </c>
      <c r="Q36" s="73" t="s">
        <v>353</v>
      </c>
      <c r="R36" s="27" t="s">
        <v>503</v>
      </c>
      <c r="S36" s="27" t="s">
        <v>444</v>
      </c>
      <c r="T36" s="27" t="s">
        <v>1633</v>
      </c>
      <c r="U36" s="27"/>
      <c r="V36" s="30" t="s">
        <v>309</v>
      </c>
      <c r="W36" s="30" t="s">
        <v>1956</v>
      </c>
      <c r="X36" s="35" t="s">
        <v>310</v>
      </c>
      <c r="Y36" s="63" t="s">
        <v>311</v>
      </c>
      <c r="Z36" s="63" t="s">
        <v>311</v>
      </c>
      <c r="AA36" s="35" t="e">
        <f t="shared" ca="1" si="3"/>
        <v>#VALUE!</v>
      </c>
      <c r="AB36" s="72">
        <v>48382.2</v>
      </c>
      <c r="AC36" s="27" t="s">
        <v>444</v>
      </c>
      <c r="AD36" s="211"/>
      <c r="AE36" s="193"/>
      <c r="AF36" s="193"/>
      <c r="AG36" s="193"/>
      <c r="AH36" s="193"/>
      <c r="AI36" s="193"/>
      <c r="AJ36" s="193"/>
    </row>
    <row r="37" spans="1:36" s="62" customFormat="1" ht="15" customHeight="1" x14ac:dyDescent="0.25">
      <c r="A37" s="59">
        <v>35</v>
      </c>
      <c r="B37" s="25" t="s">
        <v>78</v>
      </c>
      <c r="C37" s="27" t="s">
        <v>114</v>
      </c>
      <c r="D37" s="27" t="s">
        <v>121</v>
      </c>
      <c r="E37" s="140" t="s">
        <v>441</v>
      </c>
      <c r="F37" s="27" t="s">
        <v>84</v>
      </c>
      <c r="G37" s="27" t="s">
        <v>125</v>
      </c>
      <c r="H37" s="27" t="s">
        <v>116</v>
      </c>
      <c r="I37" s="27" t="s">
        <v>434</v>
      </c>
      <c r="J37" s="27" t="s">
        <v>101</v>
      </c>
      <c r="K37" s="27" t="s">
        <v>86</v>
      </c>
      <c r="L37" s="59" t="s">
        <v>1257</v>
      </c>
      <c r="M37" s="59" t="s">
        <v>117</v>
      </c>
      <c r="N37" s="27" t="s">
        <v>1951</v>
      </c>
      <c r="O37" s="27" t="s">
        <v>124</v>
      </c>
      <c r="P37" s="60" t="s">
        <v>356</v>
      </c>
      <c r="Q37" s="30" t="s">
        <v>137</v>
      </c>
      <c r="R37" s="27" t="s">
        <v>503</v>
      </c>
      <c r="S37" s="27" t="s">
        <v>444</v>
      </c>
      <c r="T37" s="27" t="s">
        <v>1633</v>
      </c>
      <c r="U37" s="27"/>
      <c r="V37" s="30" t="s">
        <v>309</v>
      </c>
      <c r="W37" s="30" t="s">
        <v>1956</v>
      </c>
      <c r="X37" s="35" t="s">
        <v>310</v>
      </c>
      <c r="Y37" s="63" t="s">
        <v>311</v>
      </c>
      <c r="Z37" s="63" t="s">
        <v>311</v>
      </c>
      <c r="AA37" s="35" t="e">
        <f t="shared" ca="1" si="3"/>
        <v>#VALUE!</v>
      </c>
      <c r="AB37" s="72">
        <v>48382.2</v>
      </c>
      <c r="AC37" s="27" t="s">
        <v>444</v>
      </c>
      <c r="AD37" s="211" t="s">
        <v>1636</v>
      </c>
      <c r="AE37" s="193" t="s">
        <v>1592</v>
      </c>
      <c r="AF37" s="193"/>
      <c r="AG37" s="193"/>
      <c r="AH37" s="193"/>
      <c r="AI37" s="193"/>
      <c r="AJ37" s="193"/>
    </row>
    <row r="38" spans="1:36" s="62" customFormat="1" ht="15" customHeight="1" x14ac:dyDescent="0.25">
      <c r="A38" s="59">
        <v>36</v>
      </c>
      <c r="B38" s="151" t="s">
        <v>78</v>
      </c>
      <c r="C38" s="152" t="s">
        <v>114</v>
      </c>
      <c r="D38" s="152" t="s">
        <v>121</v>
      </c>
      <c r="E38" s="27" t="s">
        <v>441</v>
      </c>
      <c r="F38" s="27" t="s">
        <v>84</v>
      </c>
      <c r="G38" s="27" t="s">
        <v>125</v>
      </c>
      <c r="H38" s="27" t="s">
        <v>116</v>
      </c>
      <c r="I38" s="152" t="s">
        <v>434</v>
      </c>
      <c r="J38" s="152" t="s">
        <v>101</v>
      </c>
      <c r="K38" s="152" t="s">
        <v>86</v>
      </c>
      <c r="L38" s="150" t="s">
        <v>138</v>
      </c>
      <c r="M38" s="150" t="s">
        <v>117</v>
      </c>
      <c r="N38" s="27" t="s">
        <v>1951</v>
      </c>
      <c r="O38" s="152" t="s">
        <v>124</v>
      </c>
      <c r="P38" s="153" t="s">
        <v>356</v>
      </c>
      <c r="Q38" s="135" t="s">
        <v>354</v>
      </c>
      <c r="R38" s="152" t="s">
        <v>503</v>
      </c>
      <c r="S38" s="152" t="s">
        <v>444</v>
      </c>
      <c r="T38" s="27" t="s">
        <v>1633</v>
      </c>
      <c r="U38" s="152"/>
      <c r="V38" s="135" t="s">
        <v>309</v>
      </c>
      <c r="W38" s="30" t="s">
        <v>1956</v>
      </c>
      <c r="X38" s="212" t="s">
        <v>310</v>
      </c>
      <c r="Y38" s="213" t="s">
        <v>311</v>
      </c>
      <c r="Z38" s="213" t="s">
        <v>311</v>
      </c>
      <c r="AA38" s="35" t="e">
        <f t="shared" ca="1" si="3"/>
        <v>#VALUE!</v>
      </c>
      <c r="AB38" s="214">
        <v>48382.2</v>
      </c>
      <c r="AC38" s="152" t="s">
        <v>444</v>
      </c>
      <c r="AD38" s="282"/>
      <c r="AE38" s="193"/>
      <c r="AF38" s="193"/>
      <c r="AG38" s="193"/>
      <c r="AH38" s="193"/>
      <c r="AI38" s="193"/>
      <c r="AJ38" s="193"/>
    </row>
    <row r="39" spans="1:36" s="62" customFormat="1" ht="15" customHeight="1" x14ac:dyDescent="0.25">
      <c r="A39" s="59">
        <v>37</v>
      </c>
      <c r="B39" s="25" t="s">
        <v>78</v>
      </c>
      <c r="C39" s="27" t="s">
        <v>1088</v>
      </c>
      <c r="D39" s="27" t="s">
        <v>76</v>
      </c>
      <c r="E39" s="140" t="s">
        <v>441</v>
      </c>
      <c r="F39" s="27" t="s">
        <v>84</v>
      </c>
      <c r="G39" s="27" t="s">
        <v>125</v>
      </c>
      <c r="H39" s="27" t="s">
        <v>116</v>
      </c>
      <c r="I39" s="27" t="s">
        <v>434</v>
      </c>
      <c r="J39" s="27" t="s">
        <v>101</v>
      </c>
      <c r="K39" s="27" t="s">
        <v>86</v>
      </c>
      <c r="L39" s="59" t="s">
        <v>346</v>
      </c>
      <c r="M39" s="59" t="s">
        <v>117</v>
      </c>
      <c r="N39" s="27" t="s">
        <v>123</v>
      </c>
      <c r="O39" s="27" t="s">
        <v>124</v>
      </c>
      <c r="P39" s="60" t="s">
        <v>356</v>
      </c>
      <c r="Q39" s="30" t="s">
        <v>139</v>
      </c>
      <c r="R39" s="27" t="s">
        <v>503</v>
      </c>
      <c r="S39" s="27" t="s">
        <v>444</v>
      </c>
      <c r="T39" s="27" t="s">
        <v>130</v>
      </c>
      <c r="U39" s="27"/>
      <c r="V39" s="30" t="s">
        <v>309</v>
      </c>
      <c r="W39" s="30" t="s">
        <v>1956</v>
      </c>
      <c r="X39" s="35" t="s">
        <v>310</v>
      </c>
      <c r="Y39" s="63" t="s">
        <v>311</v>
      </c>
      <c r="Z39" s="63" t="s">
        <v>311</v>
      </c>
      <c r="AA39" s="35" t="e">
        <f t="shared" ca="1" si="3"/>
        <v>#VALUE!</v>
      </c>
      <c r="AB39" s="72">
        <v>48382.2</v>
      </c>
      <c r="AC39" s="27" t="s">
        <v>444</v>
      </c>
      <c r="AD39" s="211"/>
      <c r="AE39" s="193"/>
      <c r="AF39" s="193"/>
      <c r="AG39" s="193"/>
      <c r="AH39" s="193"/>
      <c r="AI39" s="193"/>
      <c r="AJ39" s="193"/>
    </row>
    <row r="40" spans="1:36" s="62" customFormat="1" ht="15" customHeight="1" x14ac:dyDescent="0.25">
      <c r="A40" s="59">
        <v>38</v>
      </c>
      <c r="B40" s="24" t="s">
        <v>78</v>
      </c>
      <c r="C40" s="66" t="s">
        <v>114</v>
      </c>
      <c r="D40" s="30" t="s">
        <v>121</v>
      </c>
      <c r="E40" s="210" t="s">
        <v>441</v>
      </c>
      <c r="F40" s="30" t="s">
        <v>671</v>
      </c>
      <c r="G40" s="30" t="s">
        <v>125</v>
      </c>
      <c r="H40" s="27" t="s">
        <v>116</v>
      </c>
      <c r="I40" s="27" t="s">
        <v>434</v>
      </c>
      <c r="J40" s="27" t="s">
        <v>101</v>
      </c>
      <c r="K40" s="27" t="s">
        <v>86</v>
      </c>
      <c r="L40" s="59" t="s">
        <v>355</v>
      </c>
      <c r="M40" s="59" t="s">
        <v>117</v>
      </c>
      <c r="N40" s="27" t="s">
        <v>1951</v>
      </c>
      <c r="O40" s="27" t="s">
        <v>124</v>
      </c>
      <c r="P40" s="60" t="s">
        <v>356</v>
      </c>
      <c r="Q40" s="27" t="s">
        <v>1228</v>
      </c>
      <c r="R40" s="27" t="s">
        <v>122</v>
      </c>
      <c r="S40" s="27" t="s">
        <v>444</v>
      </c>
      <c r="T40" s="27" t="s">
        <v>1633</v>
      </c>
      <c r="U40" s="27"/>
      <c r="V40" s="27" t="s">
        <v>309</v>
      </c>
      <c r="W40" s="30" t="s">
        <v>1956</v>
      </c>
      <c r="X40" s="59" t="s">
        <v>310</v>
      </c>
      <c r="Y40" s="271" t="s">
        <v>311</v>
      </c>
      <c r="Z40" s="271" t="s">
        <v>311</v>
      </c>
      <c r="AA40" s="59" t="e">
        <f t="shared" ca="1" si="3"/>
        <v>#VALUE!</v>
      </c>
      <c r="AB40" s="272">
        <v>48382.2</v>
      </c>
      <c r="AC40" s="27" t="s">
        <v>444</v>
      </c>
      <c r="AD40" s="211"/>
      <c r="AE40" s="193"/>
      <c r="AF40" s="193"/>
      <c r="AG40" s="193"/>
      <c r="AH40" s="193"/>
      <c r="AI40" s="193"/>
      <c r="AJ40" s="193"/>
    </row>
    <row r="41" spans="1:36" s="62" customFormat="1" ht="15" customHeight="1" x14ac:dyDescent="0.25">
      <c r="A41" s="59">
        <v>39</v>
      </c>
      <c r="B41" s="25" t="s">
        <v>78</v>
      </c>
      <c r="C41" s="27" t="s">
        <v>641</v>
      </c>
      <c r="D41" s="27" t="s">
        <v>76</v>
      </c>
      <c r="E41" s="140" t="s">
        <v>441</v>
      </c>
      <c r="F41" s="27" t="s">
        <v>84</v>
      </c>
      <c r="G41" s="27" t="s">
        <v>125</v>
      </c>
      <c r="H41" s="27" t="s">
        <v>116</v>
      </c>
      <c r="I41" s="27" t="s">
        <v>1192</v>
      </c>
      <c r="J41" s="27" t="s">
        <v>640</v>
      </c>
      <c r="K41" s="27" t="s">
        <v>86</v>
      </c>
      <c r="L41" s="59" t="s">
        <v>347</v>
      </c>
      <c r="M41" s="59" t="s">
        <v>117</v>
      </c>
      <c r="N41" s="27" t="s">
        <v>123</v>
      </c>
      <c r="O41" s="27" t="s">
        <v>124</v>
      </c>
      <c r="P41" s="60" t="s">
        <v>356</v>
      </c>
      <c r="Q41" s="30" t="s">
        <v>140</v>
      </c>
      <c r="R41" s="27" t="s">
        <v>122</v>
      </c>
      <c r="S41" s="27" t="s">
        <v>444</v>
      </c>
      <c r="T41" s="27" t="s">
        <v>130</v>
      </c>
      <c r="U41" s="27"/>
      <c r="V41" s="30" t="s">
        <v>309</v>
      </c>
      <c r="W41" s="30" t="s">
        <v>1956</v>
      </c>
      <c r="X41" s="35" t="s">
        <v>310</v>
      </c>
      <c r="Y41" s="63" t="s">
        <v>311</v>
      </c>
      <c r="Z41" s="63" t="s">
        <v>311</v>
      </c>
      <c r="AA41" s="35" t="e">
        <f t="shared" ca="1" si="2"/>
        <v>#VALUE!</v>
      </c>
      <c r="AB41" s="72">
        <v>48382.2</v>
      </c>
      <c r="AC41" s="27" t="s">
        <v>444</v>
      </c>
      <c r="AD41" s="211"/>
      <c r="AE41" s="193"/>
      <c r="AF41" s="193"/>
      <c r="AG41" s="193"/>
      <c r="AH41" s="193"/>
      <c r="AI41" s="193"/>
      <c r="AJ41" s="193"/>
    </row>
    <row r="42" spans="1:36" s="62" customFormat="1" ht="60" customHeight="1" x14ac:dyDescent="0.25">
      <c r="A42" s="59">
        <v>40</v>
      </c>
      <c r="B42" s="25" t="s">
        <v>78</v>
      </c>
      <c r="C42" s="66" t="s">
        <v>1218</v>
      </c>
      <c r="D42" s="27" t="s">
        <v>76</v>
      </c>
      <c r="E42" s="140" t="s">
        <v>441</v>
      </c>
      <c r="F42" s="27" t="s">
        <v>84</v>
      </c>
      <c r="G42" s="27" t="str">
        <f>LEFT(H42,3)</f>
        <v>DEL</v>
      </c>
      <c r="H42" s="27" t="s">
        <v>20</v>
      </c>
      <c r="I42" s="27" t="s">
        <v>1192</v>
      </c>
      <c r="J42" s="27" t="s">
        <v>640</v>
      </c>
      <c r="K42" s="27" t="s">
        <v>86</v>
      </c>
      <c r="L42" s="59" t="s">
        <v>86</v>
      </c>
      <c r="M42" s="275" t="s">
        <v>8</v>
      </c>
      <c r="N42" s="27" t="s">
        <v>9</v>
      </c>
      <c r="O42" s="27" t="s">
        <v>10</v>
      </c>
      <c r="P42" s="60" t="s">
        <v>6</v>
      </c>
      <c r="Q42" s="27" t="s">
        <v>86</v>
      </c>
      <c r="R42" s="27" t="s">
        <v>17</v>
      </c>
      <c r="S42" s="27" t="s">
        <v>445</v>
      </c>
      <c r="T42" s="27" t="s">
        <v>130</v>
      </c>
      <c r="U42" s="27"/>
      <c r="V42" s="27" t="s">
        <v>86</v>
      </c>
      <c r="W42" s="27" t="s">
        <v>2020</v>
      </c>
      <c r="X42" s="59" t="s">
        <v>86</v>
      </c>
      <c r="Y42" s="59" t="s">
        <v>86</v>
      </c>
      <c r="Z42" s="59" t="s">
        <v>86</v>
      </c>
      <c r="AA42" s="64" t="s">
        <v>1217</v>
      </c>
      <c r="AB42" s="59" t="s">
        <v>86</v>
      </c>
      <c r="AC42" s="27" t="s">
        <v>445</v>
      </c>
      <c r="AD42" s="211"/>
      <c r="AE42" s="193"/>
      <c r="AF42" s="193"/>
      <c r="AG42" s="193"/>
      <c r="AH42" s="193"/>
      <c r="AI42" s="193"/>
      <c r="AJ42" s="193"/>
    </row>
    <row r="43" spans="1:36" ht="45" customHeight="1" x14ac:dyDescent="0.25">
      <c r="A43" s="59">
        <v>41</v>
      </c>
      <c r="B43" s="24" t="s">
        <v>78</v>
      </c>
      <c r="C43" s="66" t="s">
        <v>1177</v>
      </c>
      <c r="D43" s="30" t="s">
        <v>76</v>
      </c>
      <c r="E43" s="30" t="s">
        <v>441</v>
      </c>
      <c r="F43" s="30" t="s">
        <v>654</v>
      </c>
      <c r="G43" s="30" t="s">
        <v>125</v>
      </c>
      <c r="H43" s="30" t="s">
        <v>648</v>
      </c>
      <c r="I43" s="30" t="s">
        <v>1192</v>
      </c>
      <c r="J43" s="30" t="s">
        <v>668</v>
      </c>
      <c r="K43" s="30" t="s">
        <v>669</v>
      </c>
      <c r="L43" s="39" t="s">
        <v>670</v>
      </c>
      <c r="M43" s="35" t="s">
        <v>649</v>
      </c>
      <c r="N43" s="30" t="s">
        <v>650</v>
      </c>
      <c r="O43" s="30" t="s">
        <v>651</v>
      </c>
      <c r="P43" s="66" t="s">
        <v>86</v>
      </c>
      <c r="Q43" s="30" t="s">
        <v>86</v>
      </c>
      <c r="R43" s="30" t="s">
        <v>652</v>
      </c>
      <c r="S43" s="30" t="s">
        <v>653</v>
      </c>
      <c r="T43" s="27" t="s">
        <v>130</v>
      </c>
      <c r="U43" s="30"/>
      <c r="V43" s="30" t="s">
        <v>119</v>
      </c>
      <c r="W43" s="27" t="s">
        <v>1955</v>
      </c>
      <c r="X43" s="35">
        <v>140</v>
      </c>
      <c r="Y43" s="63">
        <v>43228</v>
      </c>
      <c r="Z43" s="63">
        <v>43228</v>
      </c>
      <c r="AA43" s="35" t="str">
        <f t="shared" ref="AA43:AA66" ca="1" si="4">DATEDIF(Y43,TODAY(),"Y")&amp;" Years "&amp;DATEDIF(Y43,TODAY(),"ym")&amp;" Months "&amp;DATEDIF(Y43,TODAY(),"md")&amp;" Days"</f>
        <v>4 Years 8 Months 22 Days</v>
      </c>
      <c r="AB43" s="76">
        <v>31250</v>
      </c>
      <c r="AC43" s="30" t="s">
        <v>653</v>
      </c>
      <c r="AD43" s="279"/>
      <c r="AE43" s="20"/>
      <c r="AF43" s="20"/>
      <c r="AG43" s="20"/>
      <c r="AH43" s="20"/>
      <c r="AI43" s="20"/>
      <c r="AJ43" s="20"/>
    </row>
    <row r="44" spans="1:36" ht="15" customHeight="1" x14ac:dyDescent="0.25">
      <c r="A44" s="59">
        <v>42</v>
      </c>
      <c r="B44" s="24" t="s">
        <v>78</v>
      </c>
      <c r="C44" s="66" t="s">
        <v>1097</v>
      </c>
      <c r="D44" s="30" t="s">
        <v>121</v>
      </c>
      <c r="E44" s="210" t="s">
        <v>441</v>
      </c>
      <c r="F44" s="30" t="s">
        <v>671</v>
      </c>
      <c r="G44" s="30" t="s">
        <v>125</v>
      </c>
      <c r="H44" s="30" t="s">
        <v>648</v>
      </c>
      <c r="I44" s="30" t="s">
        <v>434</v>
      </c>
      <c r="J44" s="30" t="s">
        <v>1207</v>
      </c>
      <c r="K44" s="30" t="s">
        <v>672</v>
      </c>
      <c r="L44" s="39" t="s">
        <v>665</v>
      </c>
      <c r="M44" s="35" t="s">
        <v>649</v>
      </c>
      <c r="N44" s="30" t="s">
        <v>650</v>
      </c>
      <c r="O44" s="30" t="s">
        <v>651</v>
      </c>
      <c r="P44" s="66" t="s">
        <v>86</v>
      </c>
      <c r="Q44" s="30" t="s">
        <v>86</v>
      </c>
      <c r="R44" s="30" t="s">
        <v>652</v>
      </c>
      <c r="S44" s="30" t="s">
        <v>653</v>
      </c>
      <c r="T44" s="27" t="s">
        <v>130</v>
      </c>
      <c r="U44" s="30"/>
      <c r="V44" s="30" t="s">
        <v>119</v>
      </c>
      <c r="W44" s="27" t="s">
        <v>1955</v>
      </c>
      <c r="X44" s="35">
        <v>140</v>
      </c>
      <c r="Y44" s="63">
        <v>43228</v>
      </c>
      <c r="Z44" s="63">
        <v>43228</v>
      </c>
      <c r="AA44" s="35" t="str">
        <f t="shared" ca="1" si="4"/>
        <v>4 Years 8 Months 22 Days</v>
      </c>
      <c r="AB44" s="76">
        <v>31250</v>
      </c>
      <c r="AC44" s="30" t="s">
        <v>653</v>
      </c>
      <c r="AD44" s="279"/>
      <c r="AE44" s="20"/>
      <c r="AF44" s="20"/>
      <c r="AG44" s="20"/>
      <c r="AH44" s="20"/>
      <c r="AI44" s="20"/>
      <c r="AJ44" s="20"/>
    </row>
    <row r="45" spans="1:36" ht="15" customHeight="1" x14ac:dyDescent="0.25">
      <c r="A45" s="59">
        <v>43</v>
      </c>
      <c r="B45" s="146" t="s">
        <v>78</v>
      </c>
      <c r="C45" s="144" t="s">
        <v>1097</v>
      </c>
      <c r="D45" s="75" t="s">
        <v>121</v>
      </c>
      <c r="E45" s="266" t="s">
        <v>441</v>
      </c>
      <c r="F45" s="30" t="s">
        <v>671</v>
      </c>
      <c r="G45" s="75" t="s">
        <v>125</v>
      </c>
      <c r="H45" s="75" t="s">
        <v>648</v>
      </c>
      <c r="I45" s="30" t="s">
        <v>434</v>
      </c>
      <c r="J45" s="30" t="s">
        <v>1208</v>
      </c>
      <c r="K45" s="30" t="s">
        <v>673</v>
      </c>
      <c r="L45" s="215" t="s">
        <v>674</v>
      </c>
      <c r="M45" s="35" t="s">
        <v>649</v>
      </c>
      <c r="N45" s="30" t="s">
        <v>650</v>
      </c>
      <c r="O45" s="30" t="s">
        <v>651</v>
      </c>
      <c r="P45" s="66" t="s">
        <v>86</v>
      </c>
      <c r="Q45" s="30" t="s">
        <v>86</v>
      </c>
      <c r="R45" s="30" t="s">
        <v>652</v>
      </c>
      <c r="S45" s="30" t="s">
        <v>653</v>
      </c>
      <c r="T45" s="27" t="s">
        <v>130</v>
      </c>
      <c r="U45" s="30"/>
      <c r="V45" s="30" t="s">
        <v>119</v>
      </c>
      <c r="W45" s="27" t="s">
        <v>1955</v>
      </c>
      <c r="X45" s="35">
        <v>140</v>
      </c>
      <c r="Y45" s="63">
        <v>43228</v>
      </c>
      <c r="Z45" s="63">
        <v>43228</v>
      </c>
      <c r="AA45" s="35" t="str">
        <f t="shared" ca="1" si="4"/>
        <v>4 Years 8 Months 22 Days</v>
      </c>
      <c r="AB45" s="76">
        <v>31250</v>
      </c>
      <c r="AC45" s="30" t="s">
        <v>653</v>
      </c>
      <c r="AD45" s="279"/>
      <c r="AE45" s="20"/>
      <c r="AF45" s="20"/>
      <c r="AG45" s="20"/>
      <c r="AH45" s="20"/>
      <c r="AI45" s="20"/>
      <c r="AJ45" s="20"/>
    </row>
    <row r="46" spans="1:36" ht="15" customHeight="1" x14ac:dyDescent="0.25">
      <c r="A46" s="59">
        <v>44</v>
      </c>
      <c r="B46" s="24" t="s">
        <v>78</v>
      </c>
      <c r="C46" s="66" t="s">
        <v>1097</v>
      </c>
      <c r="D46" s="30" t="s">
        <v>121</v>
      </c>
      <c r="E46" s="30" t="s">
        <v>441</v>
      </c>
      <c r="F46" s="210" t="s">
        <v>671</v>
      </c>
      <c r="G46" s="30" t="s">
        <v>125</v>
      </c>
      <c r="H46" s="30" t="s">
        <v>648</v>
      </c>
      <c r="I46" s="210" t="s">
        <v>434</v>
      </c>
      <c r="J46" s="30" t="s">
        <v>1212</v>
      </c>
      <c r="K46" s="30" t="s">
        <v>675</v>
      </c>
      <c r="L46" s="39" t="s">
        <v>676</v>
      </c>
      <c r="M46" s="276" t="s">
        <v>649</v>
      </c>
      <c r="N46" s="30" t="s">
        <v>650</v>
      </c>
      <c r="O46" s="30" t="s">
        <v>651</v>
      </c>
      <c r="P46" s="66" t="s">
        <v>86</v>
      </c>
      <c r="Q46" s="30" t="s">
        <v>86</v>
      </c>
      <c r="R46" s="30" t="s">
        <v>652</v>
      </c>
      <c r="S46" s="30" t="s">
        <v>653</v>
      </c>
      <c r="T46" s="27" t="s">
        <v>130</v>
      </c>
      <c r="U46" s="30"/>
      <c r="V46" s="30" t="s">
        <v>119</v>
      </c>
      <c r="W46" s="27" t="s">
        <v>1955</v>
      </c>
      <c r="X46" s="35">
        <v>140</v>
      </c>
      <c r="Y46" s="63">
        <v>43228</v>
      </c>
      <c r="Z46" s="63">
        <v>43228</v>
      </c>
      <c r="AA46" s="35" t="str">
        <f t="shared" ca="1" si="4"/>
        <v>4 Years 8 Months 22 Days</v>
      </c>
      <c r="AB46" s="76">
        <v>31250</v>
      </c>
      <c r="AC46" s="30" t="s">
        <v>653</v>
      </c>
      <c r="AD46" s="279"/>
      <c r="AE46" s="20" t="s">
        <v>1602</v>
      </c>
      <c r="AF46" s="20" t="s">
        <v>1300</v>
      </c>
      <c r="AG46" s="20"/>
      <c r="AH46" s="20"/>
      <c r="AI46" s="20"/>
      <c r="AJ46" s="20"/>
    </row>
    <row r="47" spans="1:36" ht="15" customHeight="1" x14ac:dyDescent="0.25">
      <c r="A47" s="59">
        <v>45</v>
      </c>
      <c r="B47" s="24" t="s">
        <v>78</v>
      </c>
      <c r="C47" s="66" t="s">
        <v>1097</v>
      </c>
      <c r="D47" s="30" t="s">
        <v>121</v>
      </c>
      <c r="E47" s="30" t="s">
        <v>441</v>
      </c>
      <c r="F47" s="210" t="s">
        <v>671</v>
      </c>
      <c r="G47" s="30" t="s">
        <v>125</v>
      </c>
      <c r="H47" s="30" t="s">
        <v>648</v>
      </c>
      <c r="I47" s="210" t="s">
        <v>434</v>
      </c>
      <c r="J47" s="30" t="s">
        <v>1213</v>
      </c>
      <c r="K47" s="30" t="s">
        <v>677</v>
      </c>
      <c r="L47" s="39" t="s">
        <v>678</v>
      </c>
      <c r="M47" s="276" t="s">
        <v>649</v>
      </c>
      <c r="N47" s="30" t="s">
        <v>650</v>
      </c>
      <c r="O47" s="30" t="s">
        <v>651</v>
      </c>
      <c r="P47" s="66" t="s">
        <v>86</v>
      </c>
      <c r="Q47" s="30" t="s">
        <v>86</v>
      </c>
      <c r="R47" s="30" t="s">
        <v>652</v>
      </c>
      <c r="S47" s="30" t="s">
        <v>653</v>
      </c>
      <c r="T47" s="27" t="s">
        <v>130</v>
      </c>
      <c r="U47" s="30"/>
      <c r="V47" s="30" t="s">
        <v>119</v>
      </c>
      <c r="W47" s="27" t="s">
        <v>1955</v>
      </c>
      <c r="X47" s="35">
        <v>140</v>
      </c>
      <c r="Y47" s="63">
        <v>43228</v>
      </c>
      <c r="Z47" s="63">
        <v>43228</v>
      </c>
      <c r="AA47" s="35" t="str">
        <f t="shared" ca="1" si="4"/>
        <v>4 Years 8 Months 22 Days</v>
      </c>
      <c r="AB47" s="76">
        <v>31250</v>
      </c>
      <c r="AC47" s="30" t="s">
        <v>653</v>
      </c>
      <c r="AD47" s="279"/>
      <c r="AE47" s="20" t="s">
        <v>1293</v>
      </c>
      <c r="AF47" s="20" t="s">
        <v>1300</v>
      </c>
      <c r="AG47" s="20"/>
      <c r="AH47" s="20"/>
      <c r="AI47" s="20"/>
      <c r="AJ47" s="20"/>
    </row>
    <row r="48" spans="1:36" ht="15" customHeight="1" x14ac:dyDescent="0.25">
      <c r="A48" s="59">
        <v>46</v>
      </c>
      <c r="B48" s="24" t="s">
        <v>78</v>
      </c>
      <c r="C48" s="66" t="s">
        <v>1097</v>
      </c>
      <c r="D48" s="30" t="s">
        <v>121</v>
      </c>
      <c r="E48" s="30" t="s">
        <v>441</v>
      </c>
      <c r="F48" s="210" t="s">
        <v>671</v>
      </c>
      <c r="G48" s="30" t="s">
        <v>125</v>
      </c>
      <c r="H48" s="30" t="s">
        <v>648</v>
      </c>
      <c r="I48" s="210" t="s">
        <v>434</v>
      </c>
      <c r="J48" s="30" t="s">
        <v>1210</v>
      </c>
      <c r="K48" s="30" t="s">
        <v>679</v>
      </c>
      <c r="L48" s="39" t="s">
        <v>680</v>
      </c>
      <c r="M48" s="276" t="s">
        <v>649</v>
      </c>
      <c r="N48" s="30" t="s">
        <v>650</v>
      </c>
      <c r="O48" s="30" t="s">
        <v>651</v>
      </c>
      <c r="P48" s="66" t="s">
        <v>86</v>
      </c>
      <c r="Q48" s="30" t="s">
        <v>86</v>
      </c>
      <c r="R48" s="30" t="s">
        <v>652</v>
      </c>
      <c r="S48" s="30" t="s">
        <v>653</v>
      </c>
      <c r="T48" s="27" t="s">
        <v>130</v>
      </c>
      <c r="U48" s="30"/>
      <c r="V48" s="30" t="s">
        <v>119</v>
      </c>
      <c r="W48" s="27" t="s">
        <v>1955</v>
      </c>
      <c r="X48" s="35">
        <v>140</v>
      </c>
      <c r="Y48" s="63">
        <v>43228</v>
      </c>
      <c r="Z48" s="63">
        <v>43228</v>
      </c>
      <c r="AA48" s="35" t="str">
        <f t="shared" ca="1" si="4"/>
        <v>4 Years 8 Months 22 Days</v>
      </c>
      <c r="AB48" s="76">
        <v>31250</v>
      </c>
      <c r="AC48" s="30" t="s">
        <v>653</v>
      </c>
      <c r="AD48" s="279"/>
      <c r="AE48" s="20" t="s">
        <v>1299</v>
      </c>
      <c r="AF48" s="20" t="s">
        <v>1300</v>
      </c>
      <c r="AG48" s="20"/>
      <c r="AH48" s="20"/>
      <c r="AI48" s="20"/>
      <c r="AJ48" s="20"/>
    </row>
    <row r="49" spans="1:36" ht="15" customHeight="1" x14ac:dyDescent="0.25">
      <c r="A49" s="59">
        <v>47</v>
      </c>
      <c r="B49" s="24" t="s">
        <v>78</v>
      </c>
      <c r="C49" s="66" t="s">
        <v>1097</v>
      </c>
      <c r="D49" s="30" t="s">
        <v>121</v>
      </c>
      <c r="E49" s="30" t="s">
        <v>441</v>
      </c>
      <c r="F49" s="210" t="s">
        <v>671</v>
      </c>
      <c r="G49" s="30" t="s">
        <v>125</v>
      </c>
      <c r="H49" s="30" t="s">
        <v>648</v>
      </c>
      <c r="I49" s="210" t="s">
        <v>434</v>
      </c>
      <c r="J49" s="30" t="s">
        <v>1211</v>
      </c>
      <c r="K49" s="30" t="s">
        <v>681</v>
      </c>
      <c r="L49" s="39" t="s">
        <v>682</v>
      </c>
      <c r="M49" s="276" t="s">
        <v>649</v>
      </c>
      <c r="N49" s="30" t="s">
        <v>650</v>
      </c>
      <c r="O49" s="30" t="s">
        <v>651</v>
      </c>
      <c r="P49" s="66" t="s">
        <v>86</v>
      </c>
      <c r="Q49" s="30" t="s">
        <v>86</v>
      </c>
      <c r="R49" s="30" t="s">
        <v>652</v>
      </c>
      <c r="S49" s="30" t="s">
        <v>653</v>
      </c>
      <c r="T49" s="27" t="s">
        <v>130</v>
      </c>
      <c r="U49" s="30"/>
      <c r="V49" s="30" t="s">
        <v>119</v>
      </c>
      <c r="W49" s="27" t="s">
        <v>1955</v>
      </c>
      <c r="X49" s="35">
        <v>140</v>
      </c>
      <c r="Y49" s="63">
        <v>43228</v>
      </c>
      <c r="Z49" s="63">
        <v>43228</v>
      </c>
      <c r="AA49" s="35" t="str">
        <f t="shared" ca="1" si="4"/>
        <v>4 Years 8 Months 22 Days</v>
      </c>
      <c r="AB49" s="76">
        <v>31250</v>
      </c>
      <c r="AC49" s="30" t="s">
        <v>653</v>
      </c>
      <c r="AD49" s="279"/>
      <c r="AE49" s="20" t="s">
        <v>1295</v>
      </c>
      <c r="AF49" s="20" t="s">
        <v>1300</v>
      </c>
      <c r="AG49" s="20"/>
      <c r="AH49" s="20"/>
      <c r="AI49" s="20"/>
      <c r="AJ49" s="20"/>
    </row>
    <row r="50" spans="1:36" ht="15" customHeight="1" x14ac:dyDescent="0.25">
      <c r="A50" s="59">
        <v>48</v>
      </c>
      <c r="B50" s="24" t="s">
        <v>78</v>
      </c>
      <c r="C50" s="66" t="s">
        <v>1097</v>
      </c>
      <c r="D50" s="30" t="s">
        <v>121</v>
      </c>
      <c r="E50" s="30" t="s">
        <v>441</v>
      </c>
      <c r="F50" s="210" t="s">
        <v>671</v>
      </c>
      <c r="G50" s="30" t="s">
        <v>125</v>
      </c>
      <c r="H50" s="30" t="s">
        <v>648</v>
      </c>
      <c r="I50" s="210" t="s">
        <v>434</v>
      </c>
      <c r="J50" s="30" t="s">
        <v>1209</v>
      </c>
      <c r="K50" s="30" t="s">
        <v>683</v>
      </c>
      <c r="L50" s="39" t="s">
        <v>684</v>
      </c>
      <c r="M50" s="276" t="s">
        <v>649</v>
      </c>
      <c r="N50" s="30" t="s">
        <v>650</v>
      </c>
      <c r="O50" s="30" t="s">
        <v>651</v>
      </c>
      <c r="P50" s="66" t="s">
        <v>86</v>
      </c>
      <c r="Q50" s="30" t="s">
        <v>86</v>
      </c>
      <c r="R50" s="30" t="s">
        <v>652</v>
      </c>
      <c r="S50" s="30" t="s">
        <v>653</v>
      </c>
      <c r="T50" s="27" t="s">
        <v>130</v>
      </c>
      <c r="U50" s="30"/>
      <c r="V50" s="30" t="s">
        <v>119</v>
      </c>
      <c r="W50" s="27" t="s">
        <v>1955</v>
      </c>
      <c r="X50" s="35">
        <v>140</v>
      </c>
      <c r="Y50" s="63">
        <v>43228</v>
      </c>
      <c r="Z50" s="63">
        <v>43228</v>
      </c>
      <c r="AA50" s="35" t="str">
        <f t="shared" ca="1" si="4"/>
        <v>4 Years 8 Months 22 Days</v>
      </c>
      <c r="AB50" s="76">
        <v>31250</v>
      </c>
      <c r="AC50" s="30" t="s">
        <v>653</v>
      </c>
      <c r="AD50" s="279"/>
      <c r="AE50" s="20"/>
      <c r="AF50" s="20"/>
      <c r="AG50" s="20"/>
      <c r="AH50" s="20"/>
      <c r="AI50" s="20"/>
      <c r="AJ50" s="20"/>
    </row>
    <row r="51" spans="1:36" ht="15" customHeight="1" x14ac:dyDescent="0.25">
      <c r="A51" s="59">
        <v>49</v>
      </c>
      <c r="B51" s="24" t="s">
        <v>78</v>
      </c>
      <c r="C51" s="66" t="s">
        <v>1097</v>
      </c>
      <c r="D51" s="30" t="s">
        <v>121</v>
      </c>
      <c r="E51" s="30" t="s">
        <v>441</v>
      </c>
      <c r="F51" s="210" t="s">
        <v>671</v>
      </c>
      <c r="G51" s="30" t="s">
        <v>125</v>
      </c>
      <c r="H51" s="30" t="s">
        <v>648</v>
      </c>
      <c r="I51" s="210" t="s">
        <v>434</v>
      </c>
      <c r="J51" s="30" t="s">
        <v>1214</v>
      </c>
      <c r="K51" s="30" t="s">
        <v>685</v>
      </c>
      <c r="L51" s="39" t="s">
        <v>686</v>
      </c>
      <c r="M51" s="276" t="s">
        <v>649</v>
      </c>
      <c r="N51" s="30" t="s">
        <v>650</v>
      </c>
      <c r="O51" s="30" t="s">
        <v>651</v>
      </c>
      <c r="P51" s="66" t="s">
        <v>86</v>
      </c>
      <c r="Q51" s="30" t="s">
        <v>86</v>
      </c>
      <c r="R51" s="30" t="s">
        <v>652</v>
      </c>
      <c r="S51" s="30" t="s">
        <v>653</v>
      </c>
      <c r="T51" s="27" t="s">
        <v>130</v>
      </c>
      <c r="U51" s="30"/>
      <c r="V51" s="30" t="s">
        <v>119</v>
      </c>
      <c r="W51" s="27" t="s">
        <v>1955</v>
      </c>
      <c r="X51" s="35">
        <v>140</v>
      </c>
      <c r="Y51" s="63">
        <v>43228</v>
      </c>
      <c r="Z51" s="63">
        <v>43228</v>
      </c>
      <c r="AA51" s="35" t="str">
        <f t="shared" ca="1" si="4"/>
        <v>4 Years 8 Months 22 Days</v>
      </c>
      <c r="AB51" s="76">
        <v>31250</v>
      </c>
      <c r="AC51" s="30" t="s">
        <v>653</v>
      </c>
      <c r="AD51" s="279"/>
      <c r="AE51" s="20" t="s">
        <v>1298</v>
      </c>
      <c r="AF51" s="20" t="s">
        <v>1300</v>
      </c>
      <c r="AG51" s="20"/>
      <c r="AH51" s="20"/>
      <c r="AI51" s="20"/>
      <c r="AJ51" s="20"/>
    </row>
    <row r="52" spans="1:36" ht="15" customHeight="1" x14ac:dyDescent="0.25">
      <c r="A52" s="59">
        <v>50</v>
      </c>
      <c r="B52" s="154" t="s">
        <v>78</v>
      </c>
      <c r="C52" s="155" t="s">
        <v>114</v>
      </c>
      <c r="D52" s="74" t="s">
        <v>121</v>
      </c>
      <c r="E52" s="268" t="s">
        <v>441</v>
      </c>
      <c r="F52" s="30" t="s">
        <v>671</v>
      </c>
      <c r="G52" s="74" t="s">
        <v>125</v>
      </c>
      <c r="H52" s="74" t="s">
        <v>648</v>
      </c>
      <c r="I52" s="30" t="s">
        <v>434</v>
      </c>
      <c r="J52" s="30" t="s">
        <v>101</v>
      </c>
      <c r="K52" s="30" t="s">
        <v>687</v>
      </c>
      <c r="L52" s="216" t="s">
        <v>688</v>
      </c>
      <c r="M52" s="35" t="s">
        <v>649</v>
      </c>
      <c r="N52" s="30" t="s">
        <v>650</v>
      </c>
      <c r="O52" s="30" t="s">
        <v>651</v>
      </c>
      <c r="P52" s="66" t="s">
        <v>86</v>
      </c>
      <c r="Q52" s="30" t="s">
        <v>86</v>
      </c>
      <c r="R52" s="30" t="s">
        <v>652</v>
      </c>
      <c r="S52" s="30" t="s">
        <v>653</v>
      </c>
      <c r="T52" s="27" t="s">
        <v>130</v>
      </c>
      <c r="U52" s="30"/>
      <c r="V52" s="30" t="s">
        <v>119</v>
      </c>
      <c r="W52" s="27" t="s">
        <v>1955</v>
      </c>
      <c r="X52" s="35">
        <v>140</v>
      </c>
      <c r="Y52" s="63">
        <v>43228</v>
      </c>
      <c r="Z52" s="63">
        <v>43228</v>
      </c>
      <c r="AA52" s="35" t="str">
        <f t="shared" ca="1" si="4"/>
        <v>4 Years 8 Months 22 Days</v>
      </c>
      <c r="AB52" s="76">
        <v>31250</v>
      </c>
      <c r="AC52" s="30" t="s">
        <v>653</v>
      </c>
      <c r="AD52" s="279"/>
      <c r="AE52" s="20"/>
      <c r="AF52" s="20"/>
      <c r="AG52" s="20"/>
      <c r="AH52" s="20"/>
      <c r="AI52" s="20"/>
      <c r="AJ52" s="20"/>
    </row>
    <row r="53" spans="1:36" ht="15" customHeight="1" x14ac:dyDescent="0.25">
      <c r="A53" s="59">
        <v>51</v>
      </c>
      <c r="B53" s="24" t="s">
        <v>78</v>
      </c>
      <c r="C53" s="66" t="s">
        <v>114</v>
      </c>
      <c r="D53" s="30" t="s">
        <v>121</v>
      </c>
      <c r="E53" s="210" t="s">
        <v>441</v>
      </c>
      <c r="F53" s="30" t="s">
        <v>671</v>
      </c>
      <c r="G53" s="30" t="s">
        <v>125</v>
      </c>
      <c r="H53" s="30" t="s">
        <v>648</v>
      </c>
      <c r="I53" s="30" t="s">
        <v>434</v>
      </c>
      <c r="J53" s="30" t="s">
        <v>101</v>
      </c>
      <c r="K53" s="30" t="s">
        <v>689</v>
      </c>
      <c r="L53" s="39" t="s">
        <v>690</v>
      </c>
      <c r="M53" s="35" t="s">
        <v>649</v>
      </c>
      <c r="N53" s="30" t="s">
        <v>650</v>
      </c>
      <c r="O53" s="30" t="s">
        <v>651</v>
      </c>
      <c r="P53" s="66" t="s">
        <v>86</v>
      </c>
      <c r="Q53" s="30" t="s">
        <v>86</v>
      </c>
      <c r="R53" s="30" t="s">
        <v>652</v>
      </c>
      <c r="S53" s="30" t="s">
        <v>653</v>
      </c>
      <c r="T53" s="27" t="s">
        <v>130</v>
      </c>
      <c r="U53" s="30"/>
      <c r="V53" s="30" t="s">
        <v>119</v>
      </c>
      <c r="W53" s="27" t="s">
        <v>1955</v>
      </c>
      <c r="X53" s="35">
        <v>140</v>
      </c>
      <c r="Y53" s="63">
        <v>43228</v>
      </c>
      <c r="Z53" s="63">
        <v>43228</v>
      </c>
      <c r="AA53" s="35" t="str">
        <f t="shared" ca="1" si="4"/>
        <v>4 Years 8 Months 22 Days</v>
      </c>
      <c r="AB53" s="76">
        <v>31250</v>
      </c>
      <c r="AC53" s="30" t="s">
        <v>653</v>
      </c>
      <c r="AD53" s="279"/>
      <c r="AE53" s="20"/>
      <c r="AF53" s="20"/>
      <c r="AG53" s="20"/>
      <c r="AH53" s="20"/>
      <c r="AI53" s="20"/>
      <c r="AJ53" s="20"/>
    </row>
    <row r="54" spans="1:36" ht="15" customHeight="1" x14ac:dyDescent="0.25">
      <c r="A54" s="59">
        <v>52</v>
      </c>
      <c r="B54" s="24" t="s">
        <v>78</v>
      </c>
      <c r="C54" s="66" t="s">
        <v>114</v>
      </c>
      <c r="D54" s="30" t="s">
        <v>121</v>
      </c>
      <c r="E54" s="210" t="s">
        <v>441</v>
      </c>
      <c r="F54" s="30" t="s">
        <v>671</v>
      </c>
      <c r="G54" s="30" t="s">
        <v>125</v>
      </c>
      <c r="H54" s="30" t="s">
        <v>648</v>
      </c>
      <c r="I54" s="30" t="s">
        <v>434</v>
      </c>
      <c r="J54" s="30" t="s">
        <v>101</v>
      </c>
      <c r="K54" s="30" t="s">
        <v>691</v>
      </c>
      <c r="L54" s="39" t="s">
        <v>660</v>
      </c>
      <c r="M54" s="35" t="s">
        <v>649</v>
      </c>
      <c r="N54" s="30" t="s">
        <v>650</v>
      </c>
      <c r="O54" s="30" t="s">
        <v>651</v>
      </c>
      <c r="P54" s="66" t="s">
        <v>86</v>
      </c>
      <c r="Q54" s="30" t="s">
        <v>86</v>
      </c>
      <c r="R54" s="30" t="s">
        <v>652</v>
      </c>
      <c r="S54" s="30" t="s">
        <v>653</v>
      </c>
      <c r="T54" s="27" t="s">
        <v>130</v>
      </c>
      <c r="U54" s="30"/>
      <c r="V54" s="30" t="s">
        <v>119</v>
      </c>
      <c r="W54" s="27" t="s">
        <v>1955</v>
      </c>
      <c r="X54" s="35">
        <v>140</v>
      </c>
      <c r="Y54" s="63">
        <v>43228</v>
      </c>
      <c r="Z54" s="63">
        <v>43228</v>
      </c>
      <c r="AA54" s="35" t="str">
        <f t="shared" ca="1" si="4"/>
        <v>4 Years 8 Months 22 Days</v>
      </c>
      <c r="AB54" s="76">
        <v>31250</v>
      </c>
      <c r="AC54" s="30" t="s">
        <v>653</v>
      </c>
      <c r="AD54" s="279"/>
      <c r="AE54" s="20"/>
      <c r="AF54" s="20"/>
      <c r="AG54" s="20"/>
      <c r="AH54" s="20"/>
      <c r="AI54" s="20"/>
      <c r="AJ54" s="20"/>
    </row>
    <row r="55" spans="1:36" ht="15" customHeight="1" x14ac:dyDescent="0.25">
      <c r="A55" s="59">
        <v>53</v>
      </c>
      <c r="B55" s="146" t="s">
        <v>78</v>
      </c>
      <c r="C55" s="144" t="s">
        <v>114</v>
      </c>
      <c r="D55" s="75" t="s">
        <v>121</v>
      </c>
      <c r="E55" s="266" t="s">
        <v>441</v>
      </c>
      <c r="F55" s="30" t="s">
        <v>671</v>
      </c>
      <c r="G55" s="75" t="s">
        <v>125</v>
      </c>
      <c r="H55" s="75" t="s">
        <v>648</v>
      </c>
      <c r="I55" s="30" t="s">
        <v>434</v>
      </c>
      <c r="J55" s="30" t="s">
        <v>101</v>
      </c>
      <c r="K55" s="30" t="s">
        <v>692</v>
      </c>
      <c r="L55" s="215" t="s">
        <v>693</v>
      </c>
      <c r="M55" s="35" t="s">
        <v>649</v>
      </c>
      <c r="N55" s="30" t="s">
        <v>650</v>
      </c>
      <c r="O55" s="30" t="s">
        <v>651</v>
      </c>
      <c r="P55" s="66" t="s">
        <v>86</v>
      </c>
      <c r="Q55" s="30" t="s">
        <v>86</v>
      </c>
      <c r="R55" s="30" t="s">
        <v>652</v>
      </c>
      <c r="S55" s="30" t="s">
        <v>653</v>
      </c>
      <c r="T55" s="27" t="s">
        <v>130</v>
      </c>
      <c r="U55" s="30"/>
      <c r="V55" s="30" t="s">
        <v>119</v>
      </c>
      <c r="W55" s="27" t="s">
        <v>1955</v>
      </c>
      <c r="X55" s="35">
        <v>140</v>
      </c>
      <c r="Y55" s="63">
        <v>43228</v>
      </c>
      <c r="Z55" s="63">
        <v>43228</v>
      </c>
      <c r="AA55" s="35" t="str">
        <f t="shared" ca="1" si="4"/>
        <v>4 Years 8 Months 22 Days</v>
      </c>
      <c r="AB55" s="76">
        <v>31250</v>
      </c>
      <c r="AC55" s="30" t="s">
        <v>653</v>
      </c>
      <c r="AD55" s="279"/>
      <c r="AE55" s="20"/>
      <c r="AF55" s="20"/>
      <c r="AG55" s="20"/>
      <c r="AH55" s="20"/>
      <c r="AI55" s="20"/>
      <c r="AJ55" s="20"/>
    </row>
    <row r="56" spans="1:36" ht="15" customHeight="1" x14ac:dyDescent="0.25">
      <c r="A56" s="59">
        <v>54</v>
      </c>
      <c r="B56" s="24" t="s">
        <v>78</v>
      </c>
      <c r="C56" s="66" t="s">
        <v>114</v>
      </c>
      <c r="D56" s="30" t="s">
        <v>121</v>
      </c>
      <c r="E56" s="30" t="s">
        <v>441</v>
      </c>
      <c r="F56" s="210" t="s">
        <v>671</v>
      </c>
      <c r="G56" s="30" t="s">
        <v>125</v>
      </c>
      <c r="H56" s="30" t="s">
        <v>648</v>
      </c>
      <c r="I56" s="210" t="s">
        <v>434</v>
      </c>
      <c r="J56" s="30" t="s">
        <v>101</v>
      </c>
      <c r="K56" s="30" t="s">
        <v>694</v>
      </c>
      <c r="L56" s="39" t="s">
        <v>695</v>
      </c>
      <c r="M56" s="276" t="s">
        <v>649</v>
      </c>
      <c r="N56" s="30" t="s">
        <v>650</v>
      </c>
      <c r="O56" s="30" t="s">
        <v>651</v>
      </c>
      <c r="P56" s="66" t="s">
        <v>86</v>
      </c>
      <c r="Q56" s="30" t="s">
        <v>86</v>
      </c>
      <c r="R56" s="30" t="s">
        <v>652</v>
      </c>
      <c r="S56" s="30" t="s">
        <v>653</v>
      </c>
      <c r="T56" s="27" t="s">
        <v>130</v>
      </c>
      <c r="U56" s="30"/>
      <c r="V56" s="30" t="s">
        <v>119</v>
      </c>
      <c r="W56" s="30" t="s">
        <v>1955</v>
      </c>
      <c r="X56" s="35">
        <v>140</v>
      </c>
      <c r="Y56" s="63">
        <v>43228</v>
      </c>
      <c r="Z56" s="63">
        <v>43228</v>
      </c>
      <c r="AA56" s="35" t="str">
        <f t="shared" ca="1" si="4"/>
        <v>4 Years 8 Months 22 Days</v>
      </c>
      <c r="AB56" s="76">
        <v>31250</v>
      </c>
      <c r="AC56" s="30" t="s">
        <v>653</v>
      </c>
      <c r="AD56" s="279"/>
      <c r="AE56" s="20"/>
      <c r="AF56" s="20"/>
      <c r="AG56" s="20"/>
      <c r="AH56" s="20"/>
      <c r="AI56" s="20"/>
      <c r="AJ56" s="20"/>
    </row>
    <row r="57" spans="1:36" ht="15" customHeight="1" x14ac:dyDescent="0.25">
      <c r="A57" s="59">
        <v>55</v>
      </c>
      <c r="B57" s="154" t="s">
        <v>78</v>
      </c>
      <c r="C57" s="155" t="s">
        <v>114</v>
      </c>
      <c r="D57" s="74" t="s">
        <v>121</v>
      </c>
      <c r="E57" s="268" t="s">
        <v>441</v>
      </c>
      <c r="F57" s="30" t="s">
        <v>671</v>
      </c>
      <c r="G57" s="74" t="s">
        <v>125</v>
      </c>
      <c r="H57" s="74" t="s">
        <v>648</v>
      </c>
      <c r="I57" s="30" t="s">
        <v>434</v>
      </c>
      <c r="J57" s="30" t="s">
        <v>101</v>
      </c>
      <c r="K57" s="30" t="s">
        <v>696</v>
      </c>
      <c r="L57" s="216" t="s">
        <v>697</v>
      </c>
      <c r="M57" s="35" t="s">
        <v>649</v>
      </c>
      <c r="N57" s="30" t="s">
        <v>650</v>
      </c>
      <c r="O57" s="30" t="s">
        <v>651</v>
      </c>
      <c r="P57" s="66" t="s">
        <v>86</v>
      </c>
      <c r="Q57" s="30" t="s">
        <v>86</v>
      </c>
      <c r="R57" s="30" t="s">
        <v>652</v>
      </c>
      <c r="S57" s="30" t="s">
        <v>653</v>
      </c>
      <c r="T57" s="27" t="s">
        <v>130</v>
      </c>
      <c r="U57" s="30"/>
      <c r="V57" s="30" t="s">
        <v>119</v>
      </c>
      <c r="W57" s="30" t="s">
        <v>1955</v>
      </c>
      <c r="X57" s="35">
        <v>140</v>
      </c>
      <c r="Y57" s="63">
        <v>43228</v>
      </c>
      <c r="Z57" s="63">
        <v>43228</v>
      </c>
      <c r="AA57" s="35" t="str">
        <f t="shared" ca="1" si="4"/>
        <v>4 Years 8 Months 22 Days</v>
      </c>
      <c r="AB57" s="76">
        <v>31250</v>
      </c>
      <c r="AC57" s="30" t="s">
        <v>653</v>
      </c>
      <c r="AD57" s="279"/>
      <c r="AE57" s="20"/>
      <c r="AF57" s="20"/>
      <c r="AG57" s="20"/>
      <c r="AH57" s="20"/>
      <c r="AI57" s="20"/>
      <c r="AJ57" s="20"/>
    </row>
    <row r="58" spans="1:36" ht="15" customHeight="1" x14ac:dyDescent="0.25">
      <c r="A58" s="59">
        <v>56</v>
      </c>
      <c r="B58" s="146" t="s">
        <v>78</v>
      </c>
      <c r="C58" s="144" t="s">
        <v>114</v>
      </c>
      <c r="D58" s="75" t="s">
        <v>121</v>
      </c>
      <c r="E58" s="266" t="s">
        <v>441</v>
      </c>
      <c r="F58" s="30" t="s">
        <v>671</v>
      </c>
      <c r="G58" s="75" t="s">
        <v>125</v>
      </c>
      <c r="H58" s="75" t="s">
        <v>648</v>
      </c>
      <c r="I58" s="30" t="s">
        <v>434</v>
      </c>
      <c r="J58" s="30" t="s">
        <v>101</v>
      </c>
      <c r="K58" s="30" t="s">
        <v>698</v>
      </c>
      <c r="L58" s="215" t="s">
        <v>699</v>
      </c>
      <c r="M58" s="35" t="s">
        <v>649</v>
      </c>
      <c r="N58" s="30" t="s">
        <v>650</v>
      </c>
      <c r="O58" s="30" t="s">
        <v>651</v>
      </c>
      <c r="P58" s="66" t="s">
        <v>86</v>
      </c>
      <c r="Q58" s="30" t="s">
        <v>86</v>
      </c>
      <c r="R58" s="30" t="s">
        <v>652</v>
      </c>
      <c r="S58" s="30" t="s">
        <v>653</v>
      </c>
      <c r="T58" s="27" t="s">
        <v>130</v>
      </c>
      <c r="U58" s="30"/>
      <c r="V58" s="30" t="s">
        <v>119</v>
      </c>
      <c r="W58" s="30" t="s">
        <v>1955</v>
      </c>
      <c r="X58" s="35">
        <v>140</v>
      </c>
      <c r="Y58" s="63">
        <v>43228</v>
      </c>
      <c r="Z58" s="63">
        <v>43228</v>
      </c>
      <c r="AA58" s="35" t="str">
        <f t="shared" ca="1" si="4"/>
        <v>4 Years 8 Months 22 Days</v>
      </c>
      <c r="AB58" s="76">
        <v>31250</v>
      </c>
      <c r="AC58" s="30" t="s">
        <v>653</v>
      </c>
      <c r="AD58" s="279"/>
      <c r="AE58" s="20"/>
      <c r="AF58" s="20"/>
      <c r="AG58" s="20"/>
      <c r="AH58" s="20"/>
      <c r="AI58" s="20"/>
      <c r="AJ58" s="20"/>
    </row>
    <row r="59" spans="1:36" ht="15" customHeight="1" x14ac:dyDescent="0.25">
      <c r="A59" s="59">
        <v>57</v>
      </c>
      <c r="B59" s="24" t="s">
        <v>78</v>
      </c>
      <c r="C59" s="66" t="s">
        <v>114</v>
      </c>
      <c r="D59" s="30" t="s">
        <v>121</v>
      </c>
      <c r="E59" s="30" t="s">
        <v>441</v>
      </c>
      <c r="F59" s="210" t="s">
        <v>671</v>
      </c>
      <c r="G59" s="30" t="s">
        <v>125</v>
      </c>
      <c r="H59" s="30" t="s">
        <v>648</v>
      </c>
      <c r="I59" s="210" t="s">
        <v>434</v>
      </c>
      <c r="J59" s="30" t="s">
        <v>101</v>
      </c>
      <c r="K59" s="30" t="s">
        <v>700</v>
      </c>
      <c r="L59" s="39" t="s">
        <v>701</v>
      </c>
      <c r="M59" s="276" t="s">
        <v>649</v>
      </c>
      <c r="N59" s="30" t="s">
        <v>650</v>
      </c>
      <c r="O59" s="30" t="s">
        <v>651</v>
      </c>
      <c r="P59" s="66" t="s">
        <v>86</v>
      </c>
      <c r="Q59" s="30" t="s">
        <v>86</v>
      </c>
      <c r="R59" s="30" t="s">
        <v>652</v>
      </c>
      <c r="S59" s="30" t="s">
        <v>653</v>
      </c>
      <c r="T59" s="27" t="s">
        <v>130</v>
      </c>
      <c r="U59" s="30"/>
      <c r="V59" s="30" t="s">
        <v>119</v>
      </c>
      <c r="W59" s="30" t="s">
        <v>1955</v>
      </c>
      <c r="X59" s="35">
        <v>140</v>
      </c>
      <c r="Y59" s="63">
        <v>43228</v>
      </c>
      <c r="Z59" s="63">
        <v>43228</v>
      </c>
      <c r="AA59" s="35" t="str">
        <f t="shared" ca="1" si="4"/>
        <v>4 Years 8 Months 22 Days</v>
      </c>
      <c r="AB59" s="76">
        <v>31250</v>
      </c>
      <c r="AC59" s="30" t="s">
        <v>653</v>
      </c>
      <c r="AD59" s="279"/>
      <c r="AE59" s="20"/>
      <c r="AF59" s="20"/>
      <c r="AG59" s="20"/>
      <c r="AH59" s="20"/>
      <c r="AI59" s="20"/>
      <c r="AJ59" s="20"/>
    </row>
    <row r="60" spans="1:36" ht="15" customHeight="1" x14ac:dyDescent="0.25">
      <c r="A60" s="59">
        <v>58</v>
      </c>
      <c r="B60" s="154" t="s">
        <v>78</v>
      </c>
      <c r="C60" s="155" t="s">
        <v>114</v>
      </c>
      <c r="D60" s="74" t="s">
        <v>121</v>
      </c>
      <c r="E60" s="268" t="s">
        <v>441</v>
      </c>
      <c r="F60" s="30" t="s">
        <v>671</v>
      </c>
      <c r="G60" s="74" t="s">
        <v>125</v>
      </c>
      <c r="H60" s="74" t="s">
        <v>648</v>
      </c>
      <c r="I60" s="30" t="s">
        <v>434</v>
      </c>
      <c r="J60" s="30" t="s">
        <v>101</v>
      </c>
      <c r="K60" s="30" t="s">
        <v>702</v>
      </c>
      <c r="L60" s="216" t="s">
        <v>703</v>
      </c>
      <c r="M60" s="35" t="s">
        <v>649</v>
      </c>
      <c r="N60" s="30" t="s">
        <v>650</v>
      </c>
      <c r="O60" s="30" t="s">
        <v>651</v>
      </c>
      <c r="P60" s="66" t="s">
        <v>86</v>
      </c>
      <c r="Q60" s="30" t="s">
        <v>86</v>
      </c>
      <c r="R60" s="30" t="s">
        <v>652</v>
      </c>
      <c r="S60" s="30" t="s">
        <v>653</v>
      </c>
      <c r="T60" s="27" t="s">
        <v>130</v>
      </c>
      <c r="U60" s="30"/>
      <c r="V60" s="30" t="s">
        <v>119</v>
      </c>
      <c r="W60" s="30" t="s">
        <v>1955</v>
      </c>
      <c r="X60" s="35">
        <v>140</v>
      </c>
      <c r="Y60" s="63">
        <v>43228</v>
      </c>
      <c r="Z60" s="63">
        <v>43228</v>
      </c>
      <c r="AA60" s="35" t="str">
        <f t="shared" ca="1" si="4"/>
        <v>4 Years 8 Months 22 Days</v>
      </c>
      <c r="AB60" s="76">
        <v>31250</v>
      </c>
      <c r="AC60" s="30" t="s">
        <v>653</v>
      </c>
      <c r="AD60" s="279"/>
      <c r="AE60" s="20"/>
      <c r="AF60" s="20"/>
      <c r="AG60" s="20"/>
      <c r="AH60" s="20"/>
      <c r="AI60" s="20"/>
      <c r="AJ60" s="20"/>
    </row>
    <row r="61" spans="1:36" ht="15" customHeight="1" x14ac:dyDescent="0.25">
      <c r="A61" s="59">
        <v>59</v>
      </c>
      <c r="B61" s="146" t="s">
        <v>78</v>
      </c>
      <c r="C61" s="144" t="s">
        <v>114</v>
      </c>
      <c r="D61" s="75" t="s">
        <v>121</v>
      </c>
      <c r="E61" s="266" t="s">
        <v>441</v>
      </c>
      <c r="F61" s="30" t="s">
        <v>671</v>
      </c>
      <c r="G61" s="75" t="s">
        <v>125</v>
      </c>
      <c r="H61" s="75" t="s">
        <v>648</v>
      </c>
      <c r="I61" s="30" t="s">
        <v>434</v>
      </c>
      <c r="J61" s="30" t="s">
        <v>101</v>
      </c>
      <c r="K61" s="30" t="s">
        <v>704</v>
      </c>
      <c r="L61" s="215" t="s">
        <v>705</v>
      </c>
      <c r="M61" s="35" t="s">
        <v>649</v>
      </c>
      <c r="N61" s="30" t="s">
        <v>650</v>
      </c>
      <c r="O61" s="30" t="s">
        <v>651</v>
      </c>
      <c r="P61" s="66" t="s">
        <v>86</v>
      </c>
      <c r="Q61" s="30" t="s">
        <v>86</v>
      </c>
      <c r="R61" s="30" t="s">
        <v>652</v>
      </c>
      <c r="S61" s="30" t="s">
        <v>653</v>
      </c>
      <c r="T61" s="27" t="s">
        <v>130</v>
      </c>
      <c r="U61" s="30"/>
      <c r="V61" s="30" t="s">
        <v>119</v>
      </c>
      <c r="W61" s="30" t="s">
        <v>1955</v>
      </c>
      <c r="X61" s="35">
        <v>140</v>
      </c>
      <c r="Y61" s="63">
        <v>43228</v>
      </c>
      <c r="Z61" s="63">
        <v>43228</v>
      </c>
      <c r="AA61" s="35" t="str">
        <f t="shared" ca="1" si="4"/>
        <v>4 Years 8 Months 22 Days</v>
      </c>
      <c r="AB61" s="76">
        <v>31250</v>
      </c>
      <c r="AC61" s="30" t="s">
        <v>653</v>
      </c>
      <c r="AD61" s="279"/>
      <c r="AE61" s="20"/>
      <c r="AF61" s="20"/>
      <c r="AG61" s="20"/>
      <c r="AH61" s="20"/>
      <c r="AI61" s="20"/>
      <c r="AJ61" s="20"/>
    </row>
    <row r="62" spans="1:36" ht="15" customHeight="1" x14ac:dyDescent="0.25">
      <c r="A62" s="59">
        <v>60</v>
      </c>
      <c r="B62" s="24" t="s">
        <v>78</v>
      </c>
      <c r="C62" s="66" t="s">
        <v>114</v>
      </c>
      <c r="D62" s="30" t="s">
        <v>121</v>
      </c>
      <c r="E62" s="30" t="s">
        <v>441</v>
      </c>
      <c r="F62" s="210" t="s">
        <v>671</v>
      </c>
      <c r="G62" s="30" t="s">
        <v>125</v>
      </c>
      <c r="H62" s="30" t="s">
        <v>648</v>
      </c>
      <c r="I62" s="210" t="s">
        <v>434</v>
      </c>
      <c r="J62" s="30" t="s">
        <v>101</v>
      </c>
      <c r="K62" s="30" t="s">
        <v>706</v>
      </c>
      <c r="L62" s="39" t="s">
        <v>707</v>
      </c>
      <c r="M62" s="276" t="s">
        <v>649</v>
      </c>
      <c r="N62" s="30" t="s">
        <v>650</v>
      </c>
      <c r="O62" s="30" t="s">
        <v>651</v>
      </c>
      <c r="P62" s="66" t="s">
        <v>86</v>
      </c>
      <c r="Q62" s="30" t="s">
        <v>86</v>
      </c>
      <c r="R62" s="30" t="s">
        <v>652</v>
      </c>
      <c r="S62" s="30" t="s">
        <v>653</v>
      </c>
      <c r="T62" s="27" t="s">
        <v>130</v>
      </c>
      <c r="U62" s="30"/>
      <c r="V62" s="30" t="s">
        <v>119</v>
      </c>
      <c r="W62" s="30" t="s">
        <v>1955</v>
      </c>
      <c r="X62" s="35">
        <v>140</v>
      </c>
      <c r="Y62" s="63">
        <v>43228</v>
      </c>
      <c r="Z62" s="63">
        <v>43228</v>
      </c>
      <c r="AA62" s="35" t="str">
        <f t="shared" ca="1" si="4"/>
        <v>4 Years 8 Months 22 Days</v>
      </c>
      <c r="AB62" s="76">
        <v>31250</v>
      </c>
      <c r="AC62" s="30" t="s">
        <v>653</v>
      </c>
      <c r="AD62" s="279"/>
      <c r="AE62" s="20"/>
      <c r="AF62" s="20"/>
      <c r="AG62" s="20"/>
      <c r="AH62" s="20"/>
      <c r="AI62" s="20"/>
      <c r="AJ62" s="20"/>
    </row>
    <row r="63" spans="1:36" ht="15" customHeight="1" x14ac:dyDescent="0.25">
      <c r="A63" s="59">
        <v>61</v>
      </c>
      <c r="B63" s="154" t="s">
        <v>78</v>
      </c>
      <c r="C63" s="155" t="s">
        <v>114</v>
      </c>
      <c r="D63" s="74" t="s">
        <v>121</v>
      </c>
      <c r="E63" s="268" t="s">
        <v>441</v>
      </c>
      <c r="F63" s="30" t="s">
        <v>671</v>
      </c>
      <c r="G63" s="74" t="s">
        <v>125</v>
      </c>
      <c r="H63" s="74" t="s">
        <v>648</v>
      </c>
      <c r="I63" s="30" t="s">
        <v>434</v>
      </c>
      <c r="J63" s="30" t="s">
        <v>101</v>
      </c>
      <c r="K63" s="30" t="s">
        <v>708</v>
      </c>
      <c r="L63" s="216" t="s">
        <v>709</v>
      </c>
      <c r="M63" s="35" t="s">
        <v>649</v>
      </c>
      <c r="N63" s="30" t="s">
        <v>650</v>
      </c>
      <c r="O63" s="30" t="s">
        <v>651</v>
      </c>
      <c r="P63" s="66" t="s">
        <v>86</v>
      </c>
      <c r="Q63" s="30" t="s">
        <v>86</v>
      </c>
      <c r="R63" s="30" t="s">
        <v>652</v>
      </c>
      <c r="S63" s="30" t="s">
        <v>653</v>
      </c>
      <c r="T63" s="27" t="s">
        <v>130</v>
      </c>
      <c r="U63" s="30"/>
      <c r="V63" s="30" t="s">
        <v>119</v>
      </c>
      <c r="W63" s="30" t="s">
        <v>1955</v>
      </c>
      <c r="X63" s="35">
        <v>140</v>
      </c>
      <c r="Y63" s="63">
        <v>43228</v>
      </c>
      <c r="Z63" s="63">
        <v>43228</v>
      </c>
      <c r="AA63" s="35" t="str">
        <f t="shared" ca="1" si="4"/>
        <v>4 Years 8 Months 22 Days</v>
      </c>
      <c r="AB63" s="76">
        <v>31250</v>
      </c>
      <c r="AC63" s="30" t="s">
        <v>653</v>
      </c>
      <c r="AD63" s="279"/>
      <c r="AE63" s="20"/>
      <c r="AF63" s="20"/>
      <c r="AG63" s="20"/>
      <c r="AH63" s="20"/>
      <c r="AI63" s="20"/>
      <c r="AJ63" s="20"/>
    </row>
    <row r="64" spans="1:36" ht="15" customHeight="1" x14ac:dyDescent="0.25">
      <c r="A64" s="59">
        <v>62</v>
      </c>
      <c r="B64" s="146" t="s">
        <v>78</v>
      </c>
      <c r="C64" s="144" t="s">
        <v>114</v>
      </c>
      <c r="D64" s="75" t="s">
        <v>121</v>
      </c>
      <c r="E64" s="266" t="s">
        <v>441</v>
      </c>
      <c r="F64" s="30" t="s">
        <v>671</v>
      </c>
      <c r="G64" s="75" t="s">
        <v>125</v>
      </c>
      <c r="H64" s="75" t="s">
        <v>648</v>
      </c>
      <c r="I64" s="30" t="s">
        <v>434</v>
      </c>
      <c r="J64" s="30" t="s">
        <v>101</v>
      </c>
      <c r="K64" s="30" t="s">
        <v>710</v>
      </c>
      <c r="L64" s="215" t="s">
        <v>711</v>
      </c>
      <c r="M64" s="35" t="s">
        <v>649</v>
      </c>
      <c r="N64" s="30" t="s">
        <v>650</v>
      </c>
      <c r="O64" s="30" t="s">
        <v>651</v>
      </c>
      <c r="P64" s="66" t="s">
        <v>86</v>
      </c>
      <c r="Q64" s="30" t="s">
        <v>86</v>
      </c>
      <c r="R64" s="30" t="s">
        <v>652</v>
      </c>
      <c r="S64" s="30" t="s">
        <v>653</v>
      </c>
      <c r="T64" s="27" t="s">
        <v>130</v>
      </c>
      <c r="U64" s="30"/>
      <c r="V64" s="30" t="s">
        <v>119</v>
      </c>
      <c r="W64" s="30" t="s">
        <v>1955</v>
      </c>
      <c r="X64" s="35">
        <v>140</v>
      </c>
      <c r="Y64" s="63">
        <v>43228</v>
      </c>
      <c r="Z64" s="63">
        <v>43228</v>
      </c>
      <c r="AA64" s="35" t="str">
        <f t="shared" ca="1" si="4"/>
        <v>4 Years 8 Months 22 Days</v>
      </c>
      <c r="AB64" s="76">
        <v>31250</v>
      </c>
      <c r="AC64" s="30" t="s">
        <v>653</v>
      </c>
      <c r="AD64" s="279"/>
      <c r="AE64" s="20"/>
      <c r="AF64" s="20"/>
      <c r="AG64" s="20"/>
      <c r="AH64" s="20"/>
      <c r="AI64" s="20"/>
      <c r="AJ64" s="20"/>
    </row>
    <row r="65" spans="1:36" ht="15" customHeight="1" x14ac:dyDescent="0.25">
      <c r="A65" s="59">
        <v>63</v>
      </c>
      <c r="B65" s="24" t="s">
        <v>78</v>
      </c>
      <c r="C65" s="66" t="s">
        <v>114</v>
      </c>
      <c r="D65" s="30" t="s">
        <v>121</v>
      </c>
      <c r="E65" s="30" t="s">
        <v>441</v>
      </c>
      <c r="F65" s="210" t="s">
        <v>671</v>
      </c>
      <c r="G65" s="30" t="s">
        <v>125</v>
      </c>
      <c r="H65" s="30" t="s">
        <v>648</v>
      </c>
      <c r="I65" s="210" t="s">
        <v>434</v>
      </c>
      <c r="J65" s="30" t="s">
        <v>101</v>
      </c>
      <c r="K65" s="30" t="s">
        <v>712</v>
      </c>
      <c r="L65" s="39" t="s">
        <v>713</v>
      </c>
      <c r="M65" s="276" t="s">
        <v>649</v>
      </c>
      <c r="N65" s="30" t="s">
        <v>650</v>
      </c>
      <c r="O65" s="30" t="s">
        <v>651</v>
      </c>
      <c r="P65" s="66" t="s">
        <v>86</v>
      </c>
      <c r="Q65" s="30" t="s">
        <v>86</v>
      </c>
      <c r="R65" s="30" t="s">
        <v>652</v>
      </c>
      <c r="S65" s="30" t="s">
        <v>653</v>
      </c>
      <c r="T65" s="27" t="s">
        <v>130</v>
      </c>
      <c r="U65" s="30"/>
      <c r="V65" s="30" t="s">
        <v>119</v>
      </c>
      <c r="W65" s="30" t="s">
        <v>1955</v>
      </c>
      <c r="X65" s="35">
        <v>140</v>
      </c>
      <c r="Y65" s="63">
        <v>43228</v>
      </c>
      <c r="Z65" s="63">
        <v>43228</v>
      </c>
      <c r="AA65" s="35" t="str">
        <f t="shared" ca="1" si="4"/>
        <v>4 Years 8 Months 22 Days</v>
      </c>
      <c r="AB65" s="76">
        <v>31250</v>
      </c>
      <c r="AC65" s="30" t="s">
        <v>653</v>
      </c>
      <c r="AD65" s="279"/>
      <c r="AE65" s="20"/>
      <c r="AF65" s="20"/>
      <c r="AG65" s="20"/>
      <c r="AH65" s="20"/>
      <c r="AI65" s="20"/>
      <c r="AJ65" s="20"/>
    </row>
    <row r="66" spans="1:36" ht="15" customHeight="1" x14ac:dyDescent="0.25">
      <c r="A66" s="59">
        <v>64</v>
      </c>
      <c r="B66" s="24" t="s">
        <v>78</v>
      </c>
      <c r="C66" s="66" t="s">
        <v>114</v>
      </c>
      <c r="D66" s="30" t="s">
        <v>121</v>
      </c>
      <c r="E66" s="30" t="s">
        <v>441</v>
      </c>
      <c r="F66" s="210" t="s">
        <v>671</v>
      </c>
      <c r="G66" s="30" t="s">
        <v>125</v>
      </c>
      <c r="H66" s="30" t="s">
        <v>648</v>
      </c>
      <c r="I66" s="210" t="s">
        <v>434</v>
      </c>
      <c r="J66" s="30" t="s">
        <v>101</v>
      </c>
      <c r="K66" s="30" t="s">
        <v>714</v>
      </c>
      <c r="L66" s="39" t="s">
        <v>715</v>
      </c>
      <c r="M66" s="276" t="s">
        <v>649</v>
      </c>
      <c r="N66" s="30" t="s">
        <v>650</v>
      </c>
      <c r="O66" s="30" t="s">
        <v>651</v>
      </c>
      <c r="P66" s="66" t="s">
        <v>86</v>
      </c>
      <c r="Q66" s="30" t="s">
        <v>86</v>
      </c>
      <c r="R66" s="30" t="s">
        <v>652</v>
      </c>
      <c r="S66" s="30" t="s">
        <v>653</v>
      </c>
      <c r="T66" s="27" t="s">
        <v>130</v>
      </c>
      <c r="U66" s="30"/>
      <c r="V66" s="30" t="s">
        <v>119</v>
      </c>
      <c r="W66" s="30" t="s">
        <v>1955</v>
      </c>
      <c r="X66" s="35">
        <v>140</v>
      </c>
      <c r="Y66" s="63">
        <v>43228</v>
      </c>
      <c r="Z66" s="63">
        <v>43228</v>
      </c>
      <c r="AA66" s="35" t="str">
        <f t="shared" ca="1" si="4"/>
        <v>4 Years 8 Months 22 Days</v>
      </c>
      <c r="AB66" s="76">
        <v>31250</v>
      </c>
      <c r="AC66" s="30" t="s">
        <v>653</v>
      </c>
      <c r="AD66" s="279"/>
      <c r="AE66" s="20" t="s">
        <v>1297</v>
      </c>
      <c r="AF66" s="20" t="s">
        <v>1300</v>
      </c>
      <c r="AG66" s="20"/>
      <c r="AH66" s="20"/>
      <c r="AI66" s="20"/>
      <c r="AJ66" s="20"/>
    </row>
    <row r="67" spans="1:36" ht="15" customHeight="1" x14ac:dyDescent="0.25">
      <c r="A67" s="59">
        <v>65</v>
      </c>
      <c r="B67" s="154" t="s">
        <v>78</v>
      </c>
      <c r="C67" s="155" t="s">
        <v>114</v>
      </c>
      <c r="D67" s="74" t="s">
        <v>121</v>
      </c>
      <c r="E67" s="268" t="s">
        <v>441</v>
      </c>
      <c r="F67" s="30" t="s">
        <v>671</v>
      </c>
      <c r="G67" s="74" t="s">
        <v>125</v>
      </c>
      <c r="H67" s="74" t="s">
        <v>648</v>
      </c>
      <c r="I67" s="30" t="s">
        <v>434</v>
      </c>
      <c r="J67" s="30" t="s">
        <v>101</v>
      </c>
      <c r="K67" s="30" t="s">
        <v>716</v>
      </c>
      <c r="L67" s="216" t="s">
        <v>717</v>
      </c>
      <c r="M67" s="35" t="s">
        <v>649</v>
      </c>
      <c r="N67" s="30" t="s">
        <v>650</v>
      </c>
      <c r="O67" s="30" t="s">
        <v>651</v>
      </c>
      <c r="P67" s="66" t="s">
        <v>86</v>
      </c>
      <c r="Q67" s="30" t="s">
        <v>86</v>
      </c>
      <c r="R67" s="30" t="s">
        <v>652</v>
      </c>
      <c r="S67" s="30" t="s">
        <v>653</v>
      </c>
      <c r="T67" s="27" t="s">
        <v>130</v>
      </c>
      <c r="U67" s="30"/>
      <c r="V67" s="30" t="s">
        <v>119</v>
      </c>
      <c r="W67" s="30" t="s">
        <v>1955</v>
      </c>
      <c r="X67" s="35">
        <v>140</v>
      </c>
      <c r="Y67" s="63">
        <v>43228</v>
      </c>
      <c r="Z67" s="63">
        <v>43228</v>
      </c>
      <c r="AA67" s="35" t="str">
        <f t="shared" ref="AA67:AA98" ca="1" si="5">DATEDIF(Y67,TODAY(),"Y")&amp;" Years "&amp;DATEDIF(Y67,TODAY(),"ym")&amp;" Months "&amp;DATEDIF(Y67,TODAY(),"md")&amp;" Days"</f>
        <v>4 Years 8 Months 22 Days</v>
      </c>
      <c r="AB67" s="76">
        <v>31250</v>
      </c>
      <c r="AC67" s="30" t="s">
        <v>653</v>
      </c>
      <c r="AD67" s="279"/>
      <c r="AE67" s="20"/>
      <c r="AF67" s="20"/>
      <c r="AG67" s="20"/>
      <c r="AH67" s="20"/>
      <c r="AI67" s="20"/>
      <c r="AJ67" s="20"/>
    </row>
    <row r="68" spans="1:36" ht="15" customHeight="1" x14ac:dyDescent="0.25">
      <c r="A68" s="59">
        <v>66</v>
      </c>
      <c r="B68" s="24" t="s">
        <v>78</v>
      </c>
      <c r="C68" s="66" t="s">
        <v>114</v>
      </c>
      <c r="D68" s="30" t="s">
        <v>121</v>
      </c>
      <c r="E68" s="210" t="s">
        <v>441</v>
      </c>
      <c r="F68" s="30" t="s">
        <v>671</v>
      </c>
      <c r="G68" s="30" t="s">
        <v>125</v>
      </c>
      <c r="H68" s="30" t="s">
        <v>648</v>
      </c>
      <c r="I68" s="30" t="s">
        <v>434</v>
      </c>
      <c r="J68" s="30" t="s">
        <v>101</v>
      </c>
      <c r="K68" s="30" t="s">
        <v>718</v>
      </c>
      <c r="L68" s="39" t="s">
        <v>719</v>
      </c>
      <c r="M68" s="35" t="s">
        <v>649</v>
      </c>
      <c r="N68" s="30" t="s">
        <v>650</v>
      </c>
      <c r="O68" s="30" t="s">
        <v>651</v>
      </c>
      <c r="P68" s="66" t="s">
        <v>86</v>
      </c>
      <c r="Q68" s="30" t="s">
        <v>86</v>
      </c>
      <c r="R68" s="30" t="s">
        <v>652</v>
      </c>
      <c r="S68" s="30" t="s">
        <v>653</v>
      </c>
      <c r="T68" s="27" t="s">
        <v>130</v>
      </c>
      <c r="U68" s="30"/>
      <c r="V68" s="30" t="s">
        <v>119</v>
      </c>
      <c r="W68" s="30" t="s">
        <v>1955</v>
      </c>
      <c r="X68" s="35">
        <v>140</v>
      </c>
      <c r="Y68" s="63">
        <v>43228</v>
      </c>
      <c r="Z68" s="63">
        <v>43228</v>
      </c>
      <c r="AA68" s="35" t="str">
        <f t="shared" ca="1" si="5"/>
        <v>4 Years 8 Months 22 Days</v>
      </c>
      <c r="AB68" s="76">
        <v>31250</v>
      </c>
      <c r="AC68" s="30" t="s">
        <v>653</v>
      </c>
      <c r="AD68" s="279"/>
      <c r="AE68" s="20"/>
      <c r="AF68" s="20"/>
      <c r="AG68" s="20"/>
      <c r="AH68" s="20"/>
      <c r="AI68" s="20"/>
      <c r="AJ68" s="20"/>
    </row>
    <row r="69" spans="1:36" ht="15" customHeight="1" x14ac:dyDescent="0.25">
      <c r="A69" s="59">
        <v>67</v>
      </c>
      <c r="B69" s="24" t="s">
        <v>78</v>
      </c>
      <c r="C69" s="66" t="s">
        <v>114</v>
      </c>
      <c r="D69" s="30" t="s">
        <v>121</v>
      </c>
      <c r="E69" s="210" t="s">
        <v>441</v>
      </c>
      <c r="F69" s="30" t="s">
        <v>671</v>
      </c>
      <c r="G69" s="30" t="s">
        <v>125</v>
      </c>
      <c r="H69" s="30" t="s">
        <v>648</v>
      </c>
      <c r="I69" s="30" t="s">
        <v>434</v>
      </c>
      <c r="J69" s="30" t="s">
        <v>101</v>
      </c>
      <c r="K69" s="30" t="s">
        <v>720</v>
      </c>
      <c r="L69" s="39" t="s">
        <v>721</v>
      </c>
      <c r="M69" s="35" t="s">
        <v>649</v>
      </c>
      <c r="N69" s="30" t="s">
        <v>650</v>
      </c>
      <c r="O69" s="30" t="s">
        <v>651</v>
      </c>
      <c r="P69" s="66" t="s">
        <v>86</v>
      </c>
      <c r="Q69" s="30" t="s">
        <v>86</v>
      </c>
      <c r="R69" s="30" t="s">
        <v>652</v>
      </c>
      <c r="S69" s="30" t="s">
        <v>653</v>
      </c>
      <c r="T69" s="27" t="s">
        <v>130</v>
      </c>
      <c r="U69" s="30"/>
      <c r="V69" s="30" t="s">
        <v>119</v>
      </c>
      <c r="W69" s="30" t="s">
        <v>1955</v>
      </c>
      <c r="X69" s="35">
        <v>140</v>
      </c>
      <c r="Y69" s="63">
        <v>43228</v>
      </c>
      <c r="Z69" s="63">
        <v>43228</v>
      </c>
      <c r="AA69" s="35" t="str">
        <f t="shared" ca="1" si="5"/>
        <v>4 Years 8 Months 22 Days</v>
      </c>
      <c r="AB69" s="76">
        <v>31250</v>
      </c>
      <c r="AC69" s="30" t="s">
        <v>653</v>
      </c>
      <c r="AD69" s="279"/>
      <c r="AE69" s="20"/>
      <c r="AF69" s="20"/>
      <c r="AG69" s="20"/>
      <c r="AH69" s="20"/>
      <c r="AI69" s="20"/>
      <c r="AJ69" s="20"/>
    </row>
    <row r="70" spans="1:36" ht="15" customHeight="1" x14ac:dyDescent="0.25">
      <c r="A70" s="59">
        <v>68</v>
      </c>
      <c r="B70" s="24" t="s">
        <v>78</v>
      </c>
      <c r="C70" s="66" t="s">
        <v>114</v>
      </c>
      <c r="D70" s="30" t="s">
        <v>121</v>
      </c>
      <c r="E70" s="210" t="s">
        <v>441</v>
      </c>
      <c r="F70" s="30" t="s">
        <v>671</v>
      </c>
      <c r="G70" s="30" t="s">
        <v>125</v>
      </c>
      <c r="H70" s="30" t="s">
        <v>648</v>
      </c>
      <c r="I70" s="30" t="s">
        <v>434</v>
      </c>
      <c r="J70" s="30" t="s">
        <v>101</v>
      </c>
      <c r="K70" s="30" t="s">
        <v>722</v>
      </c>
      <c r="L70" s="39" t="s">
        <v>723</v>
      </c>
      <c r="M70" s="35" t="s">
        <v>649</v>
      </c>
      <c r="N70" s="30" t="s">
        <v>650</v>
      </c>
      <c r="O70" s="30" t="s">
        <v>651</v>
      </c>
      <c r="P70" s="66" t="s">
        <v>86</v>
      </c>
      <c r="Q70" s="30" t="s">
        <v>86</v>
      </c>
      <c r="R70" s="30" t="s">
        <v>652</v>
      </c>
      <c r="S70" s="30" t="s">
        <v>653</v>
      </c>
      <c r="T70" s="27" t="s">
        <v>130</v>
      </c>
      <c r="U70" s="30"/>
      <c r="V70" s="30" t="s">
        <v>119</v>
      </c>
      <c r="W70" s="30" t="s">
        <v>1955</v>
      </c>
      <c r="X70" s="35">
        <v>140</v>
      </c>
      <c r="Y70" s="63">
        <v>43228</v>
      </c>
      <c r="Z70" s="63">
        <v>43228</v>
      </c>
      <c r="AA70" s="35" t="str">
        <f t="shared" ca="1" si="5"/>
        <v>4 Years 8 Months 22 Days</v>
      </c>
      <c r="AB70" s="76">
        <v>31250</v>
      </c>
      <c r="AC70" s="30" t="s">
        <v>653</v>
      </c>
      <c r="AD70" s="279"/>
      <c r="AE70" s="20"/>
      <c r="AF70" s="20"/>
      <c r="AG70" s="20"/>
      <c r="AH70" s="20"/>
      <c r="AI70" s="20"/>
      <c r="AJ70" s="20"/>
    </row>
    <row r="71" spans="1:36" ht="15" customHeight="1" x14ac:dyDescent="0.25">
      <c r="A71" s="59">
        <v>69</v>
      </c>
      <c r="B71" s="24" t="s">
        <v>78</v>
      </c>
      <c r="C71" s="66" t="s">
        <v>114</v>
      </c>
      <c r="D71" s="30" t="s">
        <v>121</v>
      </c>
      <c r="E71" s="210" t="s">
        <v>441</v>
      </c>
      <c r="F71" s="30" t="s">
        <v>671</v>
      </c>
      <c r="G71" s="30" t="s">
        <v>125</v>
      </c>
      <c r="H71" s="30" t="s">
        <v>648</v>
      </c>
      <c r="I71" s="30" t="s">
        <v>434</v>
      </c>
      <c r="J71" s="30" t="s">
        <v>101</v>
      </c>
      <c r="K71" s="30" t="s">
        <v>724</v>
      </c>
      <c r="L71" s="39" t="s">
        <v>725</v>
      </c>
      <c r="M71" s="35" t="s">
        <v>649</v>
      </c>
      <c r="N71" s="30" t="s">
        <v>650</v>
      </c>
      <c r="O71" s="30" t="s">
        <v>651</v>
      </c>
      <c r="P71" s="66" t="s">
        <v>86</v>
      </c>
      <c r="Q71" s="30" t="s">
        <v>86</v>
      </c>
      <c r="R71" s="30" t="s">
        <v>652</v>
      </c>
      <c r="S71" s="30" t="s">
        <v>653</v>
      </c>
      <c r="T71" s="27" t="s">
        <v>130</v>
      </c>
      <c r="U71" s="30"/>
      <c r="V71" s="30" t="s">
        <v>119</v>
      </c>
      <c r="W71" s="30" t="s">
        <v>1955</v>
      </c>
      <c r="X71" s="35">
        <v>140</v>
      </c>
      <c r="Y71" s="63">
        <v>43228</v>
      </c>
      <c r="Z71" s="63">
        <v>43228</v>
      </c>
      <c r="AA71" s="35" t="str">
        <f t="shared" ca="1" si="5"/>
        <v>4 Years 8 Months 22 Days</v>
      </c>
      <c r="AB71" s="76">
        <v>31250</v>
      </c>
      <c r="AC71" s="30" t="s">
        <v>653</v>
      </c>
      <c r="AD71" s="279"/>
      <c r="AE71" s="20"/>
      <c r="AF71" s="20"/>
      <c r="AG71" s="20"/>
      <c r="AH71" s="20"/>
      <c r="AI71" s="20"/>
      <c r="AJ71" s="20"/>
    </row>
    <row r="72" spans="1:36" ht="15" customHeight="1" x14ac:dyDescent="0.25">
      <c r="A72" s="59">
        <v>70</v>
      </c>
      <c r="B72" s="146" t="s">
        <v>78</v>
      </c>
      <c r="C72" s="144" t="s">
        <v>114</v>
      </c>
      <c r="D72" s="75" t="s">
        <v>121</v>
      </c>
      <c r="E72" s="266" t="s">
        <v>441</v>
      </c>
      <c r="F72" s="30" t="s">
        <v>671</v>
      </c>
      <c r="G72" s="75" t="s">
        <v>125</v>
      </c>
      <c r="H72" s="75" t="s">
        <v>648</v>
      </c>
      <c r="I72" s="30" t="s">
        <v>434</v>
      </c>
      <c r="J72" s="30" t="s">
        <v>101</v>
      </c>
      <c r="K72" s="30" t="s">
        <v>726</v>
      </c>
      <c r="L72" s="215" t="s">
        <v>727</v>
      </c>
      <c r="M72" s="35" t="s">
        <v>649</v>
      </c>
      <c r="N72" s="30" t="s">
        <v>650</v>
      </c>
      <c r="O72" s="30" t="s">
        <v>651</v>
      </c>
      <c r="P72" s="66" t="s">
        <v>86</v>
      </c>
      <c r="Q72" s="30" t="s">
        <v>86</v>
      </c>
      <c r="R72" s="30" t="s">
        <v>652</v>
      </c>
      <c r="S72" s="30" t="s">
        <v>653</v>
      </c>
      <c r="T72" s="27" t="s">
        <v>130</v>
      </c>
      <c r="U72" s="30"/>
      <c r="V72" s="30" t="s">
        <v>119</v>
      </c>
      <c r="W72" s="30" t="s">
        <v>1955</v>
      </c>
      <c r="X72" s="35">
        <v>140</v>
      </c>
      <c r="Y72" s="63">
        <v>43228</v>
      </c>
      <c r="Z72" s="63">
        <v>43228</v>
      </c>
      <c r="AA72" s="35" t="str">
        <f t="shared" ca="1" si="5"/>
        <v>4 Years 8 Months 22 Days</v>
      </c>
      <c r="AB72" s="76">
        <v>31250</v>
      </c>
      <c r="AC72" s="30" t="s">
        <v>653</v>
      </c>
      <c r="AD72" s="279"/>
      <c r="AE72" s="20"/>
      <c r="AF72" s="20"/>
      <c r="AG72" s="20"/>
      <c r="AH72" s="20"/>
      <c r="AI72" s="20"/>
      <c r="AJ72" s="20"/>
    </row>
    <row r="73" spans="1:36" ht="15" customHeight="1" x14ac:dyDescent="0.25">
      <c r="A73" s="59">
        <v>71</v>
      </c>
      <c r="B73" s="24" t="s">
        <v>78</v>
      </c>
      <c r="C73" s="66" t="s">
        <v>114</v>
      </c>
      <c r="D73" s="30" t="s">
        <v>121</v>
      </c>
      <c r="E73" s="30" t="s">
        <v>441</v>
      </c>
      <c r="F73" s="210" t="s">
        <v>671</v>
      </c>
      <c r="G73" s="30" t="s">
        <v>125</v>
      </c>
      <c r="H73" s="30" t="s">
        <v>648</v>
      </c>
      <c r="I73" s="210" t="s">
        <v>434</v>
      </c>
      <c r="J73" s="30" t="s">
        <v>101</v>
      </c>
      <c r="K73" s="30" t="s">
        <v>728</v>
      </c>
      <c r="L73" s="39" t="s">
        <v>729</v>
      </c>
      <c r="M73" s="276" t="s">
        <v>649</v>
      </c>
      <c r="N73" s="30" t="s">
        <v>650</v>
      </c>
      <c r="O73" s="30" t="s">
        <v>651</v>
      </c>
      <c r="P73" s="66" t="s">
        <v>86</v>
      </c>
      <c r="Q73" s="30" t="s">
        <v>86</v>
      </c>
      <c r="R73" s="30" t="s">
        <v>652</v>
      </c>
      <c r="S73" s="30" t="s">
        <v>653</v>
      </c>
      <c r="T73" s="27" t="s">
        <v>130</v>
      </c>
      <c r="U73" s="30"/>
      <c r="V73" s="30" t="s">
        <v>119</v>
      </c>
      <c r="W73" s="30" t="s">
        <v>1955</v>
      </c>
      <c r="X73" s="35">
        <v>140</v>
      </c>
      <c r="Y73" s="63">
        <v>43228</v>
      </c>
      <c r="Z73" s="63">
        <v>43228</v>
      </c>
      <c r="AA73" s="35" t="str">
        <f t="shared" ca="1" si="5"/>
        <v>4 Years 8 Months 22 Days</v>
      </c>
      <c r="AB73" s="76">
        <v>31250</v>
      </c>
      <c r="AC73" s="30" t="s">
        <v>653</v>
      </c>
      <c r="AD73" s="279"/>
      <c r="AE73" s="20" t="s">
        <v>1635</v>
      </c>
      <c r="AF73" s="20" t="s">
        <v>1300</v>
      </c>
      <c r="AG73" s="20"/>
      <c r="AH73" s="20"/>
      <c r="AI73" s="20"/>
      <c r="AJ73" s="20"/>
    </row>
    <row r="74" spans="1:36" ht="15" customHeight="1" x14ac:dyDescent="0.25">
      <c r="A74" s="59">
        <v>72</v>
      </c>
      <c r="B74" s="257" t="s">
        <v>78</v>
      </c>
      <c r="C74" s="273" t="s">
        <v>114</v>
      </c>
      <c r="D74" s="135" t="s">
        <v>121</v>
      </c>
      <c r="E74" s="269" t="s">
        <v>441</v>
      </c>
      <c r="F74" s="30" t="s">
        <v>671</v>
      </c>
      <c r="G74" s="135" t="s">
        <v>125</v>
      </c>
      <c r="H74" s="135" t="s">
        <v>648</v>
      </c>
      <c r="I74" s="30" t="s">
        <v>434</v>
      </c>
      <c r="J74" s="30" t="s">
        <v>101</v>
      </c>
      <c r="K74" s="30" t="s">
        <v>730</v>
      </c>
      <c r="L74" s="270" t="s">
        <v>731</v>
      </c>
      <c r="M74" s="35" t="s">
        <v>649</v>
      </c>
      <c r="N74" s="30" t="s">
        <v>650</v>
      </c>
      <c r="O74" s="30" t="s">
        <v>651</v>
      </c>
      <c r="P74" s="66" t="s">
        <v>86</v>
      </c>
      <c r="Q74" s="30" t="s">
        <v>86</v>
      </c>
      <c r="R74" s="30" t="s">
        <v>652</v>
      </c>
      <c r="S74" s="30" t="s">
        <v>653</v>
      </c>
      <c r="T74" s="27" t="s">
        <v>130</v>
      </c>
      <c r="U74" s="30"/>
      <c r="V74" s="30" t="s">
        <v>119</v>
      </c>
      <c r="W74" s="30" t="s">
        <v>1955</v>
      </c>
      <c r="X74" s="35">
        <v>140</v>
      </c>
      <c r="Y74" s="63">
        <v>43228</v>
      </c>
      <c r="Z74" s="63">
        <v>43228</v>
      </c>
      <c r="AA74" s="35" t="str">
        <f t="shared" ca="1" si="5"/>
        <v>4 Years 8 Months 22 Days</v>
      </c>
      <c r="AB74" s="76">
        <v>31250</v>
      </c>
      <c r="AC74" s="30" t="s">
        <v>653</v>
      </c>
      <c r="AD74" s="279"/>
      <c r="AE74" s="20"/>
      <c r="AF74" s="20"/>
      <c r="AG74" s="20"/>
      <c r="AH74" s="20"/>
      <c r="AI74" s="20"/>
      <c r="AJ74" s="20"/>
    </row>
    <row r="75" spans="1:36" ht="15" customHeight="1" x14ac:dyDescent="0.25">
      <c r="A75" s="59">
        <v>73</v>
      </c>
      <c r="B75" s="24" t="s">
        <v>78</v>
      </c>
      <c r="C75" s="66" t="s">
        <v>114</v>
      </c>
      <c r="D75" s="30" t="s">
        <v>121</v>
      </c>
      <c r="E75" s="30" t="s">
        <v>441</v>
      </c>
      <c r="F75" s="210" t="s">
        <v>671</v>
      </c>
      <c r="G75" s="30" t="s">
        <v>125</v>
      </c>
      <c r="H75" s="30" t="s">
        <v>648</v>
      </c>
      <c r="I75" s="210" t="s">
        <v>434</v>
      </c>
      <c r="J75" s="30" t="s">
        <v>101</v>
      </c>
      <c r="K75" s="30" t="s">
        <v>732</v>
      </c>
      <c r="L75" s="39" t="s">
        <v>733</v>
      </c>
      <c r="M75" s="276" t="s">
        <v>649</v>
      </c>
      <c r="N75" s="30" t="s">
        <v>650</v>
      </c>
      <c r="O75" s="30" t="s">
        <v>651</v>
      </c>
      <c r="P75" s="66" t="s">
        <v>86</v>
      </c>
      <c r="Q75" s="30" t="s">
        <v>86</v>
      </c>
      <c r="R75" s="30" t="s">
        <v>652</v>
      </c>
      <c r="S75" s="30" t="s">
        <v>653</v>
      </c>
      <c r="T75" s="27" t="s">
        <v>130</v>
      </c>
      <c r="U75" s="30"/>
      <c r="V75" s="30" t="s">
        <v>119</v>
      </c>
      <c r="W75" s="30" t="s">
        <v>1955</v>
      </c>
      <c r="X75" s="35">
        <v>140</v>
      </c>
      <c r="Y75" s="63">
        <v>43228</v>
      </c>
      <c r="Z75" s="63">
        <v>43228</v>
      </c>
      <c r="AA75" s="35" t="str">
        <f t="shared" ca="1" si="5"/>
        <v>4 Years 8 Months 22 Days</v>
      </c>
      <c r="AB75" s="76">
        <v>31250</v>
      </c>
      <c r="AC75" s="30" t="s">
        <v>653</v>
      </c>
      <c r="AD75" s="279"/>
      <c r="AE75" s="20"/>
      <c r="AF75" s="20"/>
      <c r="AG75" s="20"/>
      <c r="AH75" s="20"/>
      <c r="AI75" s="20"/>
      <c r="AJ75" s="20"/>
    </row>
    <row r="76" spans="1:36" ht="15" customHeight="1" x14ac:dyDescent="0.25">
      <c r="A76" s="59">
        <v>74</v>
      </c>
      <c r="B76" s="154" t="s">
        <v>78</v>
      </c>
      <c r="C76" s="155" t="s">
        <v>114</v>
      </c>
      <c r="D76" s="74" t="s">
        <v>121</v>
      </c>
      <c r="E76" s="268" t="s">
        <v>441</v>
      </c>
      <c r="F76" s="30" t="s">
        <v>671</v>
      </c>
      <c r="G76" s="74" t="s">
        <v>125</v>
      </c>
      <c r="H76" s="74" t="s">
        <v>648</v>
      </c>
      <c r="I76" s="30" t="s">
        <v>434</v>
      </c>
      <c r="J76" s="30" t="s">
        <v>101</v>
      </c>
      <c r="K76" s="30" t="s">
        <v>734</v>
      </c>
      <c r="L76" s="216" t="s">
        <v>735</v>
      </c>
      <c r="M76" s="35" t="s">
        <v>649</v>
      </c>
      <c r="N76" s="30" t="s">
        <v>650</v>
      </c>
      <c r="O76" s="30" t="s">
        <v>651</v>
      </c>
      <c r="P76" s="66" t="s">
        <v>86</v>
      </c>
      <c r="Q76" s="30" t="s">
        <v>86</v>
      </c>
      <c r="R76" s="30" t="s">
        <v>652</v>
      </c>
      <c r="S76" s="30" t="s">
        <v>653</v>
      </c>
      <c r="T76" s="27" t="s">
        <v>130</v>
      </c>
      <c r="U76" s="30"/>
      <c r="V76" s="30" t="s">
        <v>119</v>
      </c>
      <c r="W76" s="30" t="s">
        <v>1955</v>
      </c>
      <c r="X76" s="35">
        <v>140</v>
      </c>
      <c r="Y76" s="63">
        <v>43228</v>
      </c>
      <c r="Z76" s="63">
        <v>43228</v>
      </c>
      <c r="AA76" s="35" t="str">
        <f t="shared" ca="1" si="5"/>
        <v>4 Years 8 Months 22 Days</v>
      </c>
      <c r="AB76" s="76">
        <v>31250</v>
      </c>
      <c r="AC76" s="30" t="s">
        <v>653</v>
      </c>
      <c r="AD76" s="279"/>
      <c r="AE76" s="20"/>
      <c r="AF76" s="20"/>
      <c r="AG76" s="20"/>
      <c r="AH76" s="20"/>
      <c r="AI76" s="20"/>
      <c r="AJ76" s="20"/>
    </row>
    <row r="77" spans="1:36" ht="15" customHeight="1" x14ac:dyDescent="0.25">
      <c r="A77" s="59">
        <v>75</v>
      </c>
      <c r="B77" s="24" t="s">
        <v>78</v>
      </c>
      <c r="C77" s="66" t="s">
        <v>114</v>
      </c>
      <c r="D77" s="30" t="s">
        <v>121</v>
      </c>
      <c r="E77" s="210" t="s">
        <v>441</v>
      </c>
      <c r="F77" s="30" t="s">
        <v>671</v>
      </c>
      <c r="G77" s="30" t="s">
        <v>125</v>
      </c>
      <c r="H77" s="30" t="s">
        <v>648</v>
      </c>
      <c r="I77" s="30" t="s">
        <v>434</v>
      </c>
      <c r="J77" s="30" t="s">
        <v>101</v>
      </c>
      <c r="K77" s="30" t="s">
        <v>736</v>
      </c>
      <c r="L77" s="39" t="s">
        <v>737</v>
      </c>
      <c r="M77" s="35" t="s">
        <v>649</v>
      </c>
      <c r="N77" s="30" t="s">
        <v>650</v>
      </c>
      <c r="O77" s="30" t="s">
        <v>651</v>
      </c>
      <c r="P77" s="66" t="s">
        <v>86</v>
      </c>
      <c r="Q77" s="30" t="s">
        <v>86</v>
      </c>
      <c r="R77" s="30" t="s">
        <v>652</v>
      </c>
      <c r="S77" s="30" t="s">
        <v>653</v>
      </c>
      <c r="T77" s="27" t="s">
        <v>130</v>
      </c>
      <c r="U77" s="30"/>
      <c r="V77" s="30" t="s">
        <v>119</v>
      </c>
      <c r="W77" s="30" t="s">
        <v>1955</v>
      </c>
      <c r="X77" s="35">
        <v>140</v>
      </c>
      <c r="Y77" s="63">
        <v>43228</v>
      </c>
      <c r="Z77" s="63">
        <v>43228</v>
      </c>
      <c r="AA77" s="35" t="str">
        <f t="shared" ca="1" si="5"/>
        <v>4 Years 8 Months 22 Days</v>
      </c>
      <c r="AB77" s="76">
        <v>31250</v>
      </c>
      <c r="AC77" s="30" t="s">
        <v>653</v>
      </c>
      <c r="AD77" s="279"/>
      <c r="AE77" s="20"/>
      <c r="AF77" s="20"/>
      <c r="AG77" s="20"/>
      <c r="AH77" s="20"/>
      <c r="AI77" s="20"/>
      <c r="AJ77" s="20"/>
    </row>
    <row r="78" spans="1:36" ht="15" customHeight="1" x14ac:dyDescent="0.25">
      <c r="A78" s="59">
        <v>76</v>
      </c>
      <c r="B78" s="24" t="s">
        <v>78</v>
      </c>
      <c r="C78" s="66" t="s">
        <v>114</v>
      </c>
      <c r="D78" s="30" t="s">
        <v>121</v>
      </c>
      <c r="E78" s="210" t="s">
        <v>441</v>
      </c>
      <c r="F78" s="30" t="s">
        <v>671</v>
      </c>
      <c r="G78" s="30" t="s">
        <v>125</v>
      </c>
      <c r="H78" s="30" t="s">
        <v>648</v>
      </c>
      <c r="I78" s="30" t="s">
        <v>434</v>
      </c>
      <c r="J78" s="30" t="s">
        <v>101</v>
      </c>
      <c r="K78" s="30" t="s">
        <v>738</v>
      </c>
      <c r="L78" s="39" t="s">
        <v>739</v>
      </c>
      <c r="M78" s="35" t="s">
        <v>649</v>
      </c>
      <c r="N78" s="30" t="s">
        <v>650</v>
      </c>
      <c r="O78" s="30" t="s">
        <v>651</v>
      </c>
      <c r="P78" s="66" t="s">
        <v>86</v>
      </c>
      <c r="Q78" s="30" t="s">
        <v>86</v>
      </c>
      <c r="R78" s="30" t="s">
        <v>652</v>
      </c>
      <c r="S78" s="30" t="s">
        <v>653</v>
      </c>
      <c r="T78" s="27" t="s">
        <v>130</v>
      </c>
      <c r="U78" s="30"/>
      <c r="V78" s="30" t="s">
        <v>119</v>
      </c>
      <c r="W78" s="30" t="s">
        <v>1955</v>
      </c>
      <c r="X78" s="35">
        <v>140</v>
      </c>
      <c r="Y78" s="63">
        <v>43228</v>
      </c>
      <c r="Z78" s="63">
        <v>43228</v>
      </c>
      <c r="AA78" s="35" t="str">
        <f t="shared" ca="1" si="5"/>
        <v>4 Years 8 Months 22 Days</v>
      </c>
      <c r="AB78" s="76">
        <v>31250</v>
      </c>
      <c r="AC78" s="30" t="s">
        <v>653</v>
      </c>
      <c r="AD78" s="279"/>
      <c r="AE78" s="20"/>
      <c r="AF78" s="20"/>
      <c r="AG78" s="20"/>
      <c r="AH78" s="20"/>
      <c r="AI78" s="20"/>
      <c r="AJ78" s="20"/>
    </row>
    <row r="79" spans="1:36" ht="15" customHeight="1" x14ac:dyDescent="0.25">
      <c r="A79" s="59">
        <v>77</v>
      </c>
      <c r="B79" s="24" t="s">
        <v>78</v>
      </c>
      <c r="C79" s="66" t="s">
        <v>114</v>
      </c>
      <c r="D79" s="30" t="s">
        <v>121</v>
      </c>
      <c r="E79" s="210" t="s">
        <v>441</v>
      </c>
      <c r="F79" s="30" t="s">
        <v>671</v>
      </c>
      <c r="G79" s="30" t="s">
        <v>125</v>
      </c>
      <c r="H79" s="30" t="s">
        <v>648</v>
      </c>
      <c r="I79" s="30" t="s">
        <v>434</v>
      </c>
      <c r="J79" s="30" t="s">
        <v>101</v>
      </c>
      <c r="K79" s="30" t="s">
        <v>740</v>
      </c>
      <c r="L79" s="39" t="s">
        <v>741</v>
      </c>
      <c r="M79" s="35" t="s">
        <v>649</v>
      </c>
      <c r="N79" s="30" t="s">
        <v>650</v>
      </c>
      <c r="O79" s="30" t="s">
        <v>651</v>
      </c>
      <c r="P79" s="66" t="s">
        <v>86</v>
      </c>
      <c r="Q79" s="30" t="s">
        <v>86</v>
      </c>
      <c r="R79" s="30" t="s">
        <v>652</v>
      </c>
      <c r="S79" s="30" t="s">
        <v>653</v>
      </c>
      <c r="T79" s="27" t="s">
        <v>130</v>
      </c>
      <c r="U79" s="30"/>
      <c r="V79" s="30" t="s">
        <v>119</v>
      </c>
      <c r="W79" s="30" t="s">
        <v>1955</v>
      </c>
      <c r="X79" s="35">
        <v>140</v>
      </c>
      <c r="Y79" s="63">
        <v>43228</v>
      </c>
      <c r="Z79" s="63">
        <v>43228</v>
      </c>
      <c r="AA79" s="35" t="str">
        <f t="shared" ca="1" si="5"/>
        <v>4 Years 8 Months 22 Days</v>
      </c>
      <c r="AB79" s="76">
        <v>31250</v>
      </c>
      <c r="AC79" s="30" t="s">
        <v>653</v>
      </c>
      <c r="AD79" s="279"/>
      <c r="AE79" s="20"/>
      <c r="AF79" s="20"/>
      <c r="AG79" s="20"/>
      <c r="AH79" s="20"/>
      <c r="AI79" s="20"/>
      <c r="AJ79" s="20"/>
    </row>
    <row r="80" spans="1:36" ht="15" customHeight="1" x14ac:dyDescent="0.25">
      <c r="A80" s="59">
        <v>78</v>
      </c>
      <c r="B80" s="24" t="s">
        <v>78</v>
      </c>
      <c r="C80" s="66" t="s">
        <v>114</v>
      </c>
      <c r="D80" s="30" t="s">
        <v>121</v>
      </c>
      <c r="E80" s="210" t="s">
        <v>441</v>
      </c>
      <c r="F80" s="30" t="s">
        <v>671</v>
      </c>
      <c r="G80" s="30" t="s">
        <v>125</v>
      </c>
      <c r="H80" s="30" t="s">
        <v>648</v>
      </c>
      <c r="I80" s="30" t="s">
        <v>434</v>
      </c>
      <c r="J80" s="30" t="s">
        <v>101</v>
      </c>
      <c r="K80" s="30" t="s">
        <v>742</v>
      </c>
      <c r="L80" s="39" t="s">
        <v>743</v>
      </c>
      <c r="M80" s="35" t="s">
        <v>649</v>
      </c>
      <c r="N80" s="30" t="s">
        <v>650</v>
      </c>
      <c r="O80" s="30" t="s">
        <v>651</v>
      </c>
      <c r="P80" s="66" t="s">
        <v>86</v>
      </c>
      <c r="Q80" s="30" t="s">
        <v>86</v>
      </c>
      <c r="R80" s="30" t="s">
        <v>652</v>
      </c>
      <c r="S80" s="30" t="s">
        <v>653</v>
      </c>
      <c r="T80" s="27" t="s">
        <v>130</v>
      </c>
      <c r="U80" s="30"/>
      <c r="V80" s="30" t="s">
        <v>119</v>
      </c>
      <c r="W80" s="30" t="s">
        <v>1955</v>
      </c>
      <c r="X80" s="35">
        <v>140</v>
      </c>
      <c r="Y80" s="63">
        <v>43228</v>
      </c>
      <c r="Z80" s="63">
        <v>43228</v>
      </c>
      <c r="AA80" s="35" t="str">
        <f t="shared" ca="1" si="5"/>
        <v>4 Years 8 Months 22 Days</v>
      </c>
      <c r="AB80" s="76">
        <v>31250</v>
      </c>
      <c r="AC80" s="30" t="s">
        <v>653</v>
      </c>
      <c r="AD80" s="279"/>
      <c r="AE80" s="20"/>
      <c r="AF80" s="20"/>
      <c r="AG80" s="20"/>
      <c r="AH80" s="20"/>
      <c r="AI80" s="20"/>
      <c r="AJ80" s="20"/>
    </row>
    <row r="81" spans="1:36" ht="15" customHeight="1" x14ac:dyDescent="0.25">
      <c r="A81" s="59">
        <v>79</v>
      </c>
      <c r="B81" s="24" t="s">
        <v>78</v>
      </c>
      <c r="C81" s="66" t="s">
        <v>114</v>
      </c>
      <c r="D81" s="30" t="s">
        <v>121</v>
      </c>
      <c r="E81" s="210" t="s">
        <v>441</v>
      </c>
      <c r="F81" s="30" t="s">
        <v>671</v>
      </c>
      <c r="G81" s="30" t="s">
        <v>125</v>
      </c>
      <c r="H81" s="30" t="s">
        <v>648</v>
      </c>
      <c r="I81" s="30" t="s">
        <v>434</v>
      </c>
      <c r="J81" s="30" t="s">
        <v>101</v>
      </c>
      <c r="K81" s="30" t="s">
        <v>744</v>
      </c>
      <c r="L81" s="39" t="s">
        <v>745</v>
      </c>
      <c r="M81" s="35" t="s">
        <v>649</v>
      </c>
      <c r="N81" s="30" t="s">
        <v>650</v>
      </c>
      <c r="O81" s="30" t="s">
        <v>651</v>
      </c>
      <c r="P81" s="66" t="s">
        <v>86</v>
      </c>
      <c r="Q81" s="30" t="s">
        <v>86</v>
      </c>
      <c r="R81" s="30" t="s">
        <v>652</v>
      </c>
      <c r="S81" s="30" t="s">
        <v>653</v>
      </c>
      <c r="T81" s="27" t="s">
        <v>130</v>
      </c>
      <c r="U81" s="30"/>
      <c r="V81" s="30" t="s">
        <v>119</v>
      </c>
      <c r="W81" s="30" t="s">
        <v>1955</v>
      </c>
      <c r="X81" s="35">
        <v>140</v>
      </c>
      <c r="Y81" s="63">
        <v>43228</v>
      </c>
      <c r="Z81" s="63">
        <v>43228</v>
      </c>
      <c r="AA81" s="35" t="str">
        <f t="shared" ca="1" si="5"/>
        <v>4 Years 8 Months 22 Days</v>
      </c>
      <c r="AB81" s="76">
        <v>31250</v>
      </c>
      <c r="AC81" s="30" t="s">
        <v>653</v>
      </c>
      <c r="AD81" s="279"/>
      <c r="AE81" s="20"/>
      <c r="AF81" s="20"/>
      <c r="AG81" s="20"/>
      <c r="AH81" s="20"/>
      <c r="AI81" s="20"/>
      <c r="AJ81" s="20"/>
    </row>
    <row r="82" spans="1:36" ht="15" customHeight="1" x14ac:dyDescent="0.25">
      <c r="A82" s="59">
        <v>80</v>
      </c>
      <c r="B82" s="24" t="s">
        <v>78</v>
      </c>
      <c r="C82" s="66" t="s">
        <v>114</v>
      </c>
      <c r="D82" s="30" t="s">
        <v>121</v>
      </c>
      <c r="E82" s="210" t="s">
        <v>441</v>
      </c>
      <c r="F82" s="30" t="s">
        <v>671</v>
      </c>
      <c r="G82" s="30" t="s">
        <v>125</v>
      </c>
      <c r="H82" s="30" t="s">
        <v>648</v>
      </c>
      <c r="I82" s="30" t="s">
        <v>434</v>
      </c>
      <c r="J82" s="30" t="s">
        <v>101</v>
      </c>
      <c r="K82" s="30" t="s">
        <v>746</v>
      </c>
      <c r="L82" s="39" t="s">
        <v>747</v>
      </c>
      <c r="M82" s="35" t="s">
        <v>649</v>
      </c>
      <c r="N82" s="30" t="s">
        <v>650</v>
      </c>
      <c r="O82" s="30" t="s">
        <v>651</v>
      </c>
      <c r="P82" s="66" t="s">
        <v>86</v>
      </c>
      <c r="Q82" s="30" t="s">
        <v>86</v>
      </c>
      <c r="R82" s="30" t="s">
        <v>652</v>
      </c>
      <c r="S82" s="30" t="s">
        <v>653</v>
      </c>
      <c r="T82" s="27" t="s">
        <v>130</v>
      </c>
      <c r="U82" s="30"/>
      <c r="V82" s="30" t="s">
        <v>119</v>
      </c>
      <c r="W82" s="30" t="s">
        <v>1955</v>
      </c>
      <c r="X82" s="35">
        <v>140</v>
      </c>
      <c r="Y82" s="63">
        <v>43228</v>
      </c>
      <c r="Z82" s="63">
        <v>43228</v>
      </c>
      <c r="AA82" s="35" t="str">
        <f t="shared" ca="1" si="5"/>
        <v>4 Years 8 Months 22 Days</v>
      </c>
      <c r="AB82" s="76">
        <v>31250</v>
      </c>
      <c r="AC82" s="30" t="s">
        <v>653</v>
      </c>
      <c r="AD82" s="279"/>
      <c r="AE82" s="20"/>
      <c r="AF82" s="20"/>
      <c r="AG82" s="20"/>
      <c r="AH82" s="20"/>
      <c r="AI82" s="20"/>
      <c r="AJ82" s="20"/>
    </row>
    <row r="83" spans="1:36" ht="15" customHeight="1" x14ac:dyDescent="0.25">
      <c r="A83" s="59">
        <v>81</v>
      </c>
      <c r="B83" s="24" t="s">
        <v>78</v>
      </c>
      <c r="C83" s="66" t="s">
        <v>114</v>
      </c>
      <c r="D83" s="30" t="s">
        <v>121</v>
      </c>
      <c r="E83" s="210" t="s">
        <v>441</v>
      </c>
      <c r="F83" s="30" t="s">
        <v>671</v>
      </c>
      <c r="G83" s="30" t="s">
        <v>125</v>
      </c>
      <c r="H83" s="30" t="s">
        <v>648</v>
      </c>
      <c r="I83" s="30" t="s">
        <v>434</v>
      </c>
      <c r="J83" s="30" t="s">
        <v>101</v>
      </c>
      <c r="K83" s="30" t="s">
        <v>748</v>
      </c>
      <c r="L83" s="39" t="s">
        <v>749</v>
      </c>
      <c r="M83" s="35" t="s">
        <v>649</v>
      </c>
      <c r="N83" s="30" t="s">
        <v>650</v>
      </c>
      <c r="O83" s="30" t="s">
        <v>651</v>
      </c>
      <c r="P83" s="66" t="s">
        <v>86</v>
      </c>
      <c r="Q83" s="30" t="s">
        <v>86</v>
      </c>
      <c r="R83" s="30" t="s">
        <v>652</v>
      </c>
      <c r="S83" s="30" t="s">
        <v>653</v>
      </c>
      <c r="T83" s="27" t="s">
        <v>130</v>
      </c>
      <c r="U83" s="30"/>
      <c r="V83" s="30" t="s">
        <v>119</v>
      </c>
      <c r="W83" s="30" t="s">
        <v>1955</v>
      </c>
      <c r="X83" s="35">
        <v>140</v>
      </c>
      <c r="Y83" s="63">
        <v>43228</v>
      </c>
      <c r="Z83" s="63">
        <v>43228</v>
      </c>
      <c r="AA83" s="35" t="str">
        <f t="shared" ca="1" si="5"/>
        <v>4 Years 8 Months 22 Days</v>
      </c>
      <c r="AB83" s="76">
        <v>31250</v>
      </c>
      <c r="AC83" s="30" t="s">
        <v>653</v>
      </c>
      <c r="AD83" s="279"/>
      <c r="AE83" s="20"/>
      <c r="AF83" s="20"/>
      <c r="AG83" s="20"/>
      <c r="AH83" s="20"/>
      <c r="AI83" s="20"/>
      <c r="AJ83" s="20"/>
    </row>
    <row r="84" spans="1:36" ht="15" customHeight="1" x14ac:dyDescent="0.25">
      <c r="A84" s="59">
        <v>82</v>
      </c>
      <c r="B84" s="146" t="s">
        <v>78</v>
      </c>
      <c r="C84" s="144" t="s">
        <v>114</v>
      </c>
      <c r="D84" s="75" t="s">
        <v>121</v>
      </c>
      <c r="E84" s="266" t="s">
        <v>441</v>
      </c>
      <c r="F84" s="30" t="s">
        <v>671</v>
      </c>
      <c r="G84" s="75" t="s">
        <v>125</v>
      </c>
      <c r="H84" s="75" t="s">
        <v>648</v>
      </c>
      <c r="I84" s="30" t="s">
        <v>434</v>
      </c>
      <c r="J84" s="30" t="s">
        <v>101</v>
      </c>
      <c r="K84" s="30" t="s">
        <v>750</v>
      </c>
      <c r="L84" s="215" t="s">
        <v>751</v>
      </c>
      <c r="M84" s="35" t="s">
        <v>649</v>
      </c>
      <c r="N84" s="30" t="s">
        <v>650</v>
      </c>
      <c r="O84" s="30" t="s">
        <v>651</v>
      </c>
      <c r="P84" s="66" t="s">
        <v>86</v>
      </c>
      <c r="Q84" s="30" t="s">
        <v>86</v>
      </c>
      <c r="R84" s="30" t="s">
        <v>652</v>
      </c>
      <c r="S84" s="30" t="s">
        <v>653</v>
      </c>
      <c r="T84" s="27" t="s">
        <v>130</v>
      </c>
      <c r="U84" s="30"/>
      <c r="V84" s="30" t="s">
        <v>119</v>
      </c>
      <c r="W84" s="30" t="s">
        <v>1955</v>
      </c>
      <c r="X84" s="35">
        <v>140</v>
      </c>
      <c r="Y84" s="63">
        <v>43228</v>
      </c>
      <c r="Z84" s="63">
        <v>43228</v>
      </c>
      <c r="AA84" s="35" t="str">
        <f t="shared" ca="1" si="5"/>
        <v>4 Years 8 Months 22 Days</v>
      </c>
      <c r="AB84" s="76">
        <v>31250</v>
      </c>
      <c r="AC84" s="30" t="s">
        <v>653</v>
      </c>
      <c r="AD84" s="279"/>
      <c r="AE84" s="20"/>
      <c r="AF84" s="20"/>
      <c r="AG84" s="20"/>
      <c r="AH84" s="20"/>
      <c r="AI84" s="20"/>
      <c r="AJ84" s="20"/>
    </row>
    <row r="85" spans="1:36" ht="15" customHeight="1" x14ac:dyDescent="0.25">
      <c r="A85" s="59">
        <v>83</v>
      </c>
      <c r="B85" s="24" t="s">
        <v>78</v>
      </c>
      <c r="C85" s="66" t="s">
        <v>114</v>
      </c>
      <c r="D85" s="30" t="s">
        <v>121</v>
      </c>
      <c r="E85" s="30" t="s">
        <v>441</v>
      </c>
      <c r="F85" s="210" t="s">
        <v>671</v>
      </c>
      <c r="G85" s="30" t="s">
        <v>125</v>
      </c>
      <c r="H85" s="30" t="s">
        <v>648</v>
      </c>
      <c r="I85" s="210" t="s">
        <v>434</v>
      </c>
      <c r="J85" s="30" t="s">
        <v>101</v>
      </c>
      <c r="K85" s="30" t="s">
        <v>752</v>
      </c>
      <c r="L85" s="39" t="s">
        <v>753</v>
      </c>
      <c r="M85" s="276" t="s">
        <v>649</v>
      </c>
      <c r="N85" s="30" t="s">
        <v>650</v>
      </c>
      <c r="O85" s="30" t="s">
        <v>651</v>
      </c>
      <c r="P85" s="66" t="s">
        <v>86</v>
      </c>
      <c r="Q85" s="30" t="s">
        <v>86</v>
      </c>
      <c r="R85" s="30" t="s">
        <v>652</v>
      </c>
      <c r="S85" s="30" t="s">
        <v>653</v>
      </c>
      <c r="T85" s="27" t="s">
        <v>130</v>
      </c>
      <c r="U85" s="30"/>
      <c r="V85" s="30" t="s">
        <v>119</v>
      </c>
      <c r="W85" s="30" t="s">
        <v>1955</v>
      </c>
      <c r="X85" s="35">
        <v>140</v>
      </c>
      <c r="Y85" s="63">
        <v>43228</v>
      </c>
      <c r="Z85" s="63">
        <v>43228</v>
      </c>
      <c r="AA85" s="35" t="str">
        <f t="shared" ca="1" si="5"/>
        <v>4 Years 8 Months 22 Days</v>
      </c>
      <c r="AB85" s="76">
        <v>31250</v>
      </c>
      <c r="AC85" s="30" t="s">
        <v>653</v>
      </c>
      <c r="AD85" s="279"/>
      <c r="AE85" s="20" t="s">
        <v>1603</v>
      </c>
      <c r="AF85" s="20" t="s">
        <v>1300</v>
      </c>
      <c r="AG85" s="20"/>
      <c r="AH85" s="20"/>
      <c r="AI85" s="20"/>
      <c r="AJ85" s="20"/>
    </row>
    <row r="86" spans="1:36" ht="15" customHeight="1" x14ac:dyDescent="0.25">
      <c r="A86" s="59">
        <v>84</v>
      </c>
      <c r="B86" s="257" t="s">
        <v>78</v>
      </c>
      <c r="C86" s="273" t="s">
        <v>114</v>
      </c>
      <c r="D86" s="135" t="s">
        <v>121</v>
      </c>
      <c r="E86" s="269" t="s">
        <v>441</v>
      </c>
      <c r="F86" s="30" t="s">
        <v>671</v>
      </c>
      <c r="G86" s="135" t="s">
        <v>125</v>
      </c>
      <c r="H86" s="135" t="s">
        <v>648</v>
      </c>
      <c r="I86" s="30" t="s">
        <v>434</v>
      </c>
      <c r="J86" s="30" t="s">
        <v>101</v>
      </c>
      <c r="K86" s="30" t="s">
        <v>754</v>
      </c>
      <c r="L86" s="270" t="s">
        <v>715</v>
      </c>
      <c r="M86" s="35" t="s">
        <v>649</v>
      </c>
      <c r="N86" s="30" t="s">
        <v>650</v>
      </c>
      <c r="O86" s="30" t="s">
        <v>651</v>
      </c>
      <c r="P86" s="66" t="s">
        <v>86</v>
      </c>
      <c r="Q86" s="30" t="s">
        <v>86</v>
      </c>
      <c r="R86" s="30" t="s">
        <v>652</v>
      </c>
      <c r="S86" s="30" t="s">
        <v>653</v>
      </c>
      <c r="T86" s="27" t="s">
        <v>130</v>
      </c>
      <c r="U86" s="30"/>
      <c r="V86" s="30" t="s">
        <v>119</v>
      </c>
      <c r="W86" s="30" t="s">
        <v>1955</v>
      </c>
      <c r="X86" s="35">
        <v>140</v>
      </c>
      <c r="Y86" s="63">
        <v>43228</v>
      </c>
      <c r="Z86" s="63">
        <v>43228</v>
      </c>
      <c r="AA86" s="35" t="str">
        <f t="shared" ca="1" si="5"/>
        <v>4 Years 8 Months 22 Days</v>
      </c>
      <c r="AB86" s="76">
        <v>31250</v>
      </c>
      <c r="AC86" s="30" t="s">
        <v>653</v>
      </c>
      <c r="AD86" s="279"/>
      <c r="AE86" s="20"/>
      <c r="AF86" s="20"/>
      <c r="AG86" s="20"/>
      <c r="AH86" s="20"/>
      <c r="AI86" s="20"/>
      <c r="AJ86" s="20"/>
    </row>
    <row r="87" spans="1:36" ht="15" customHeight="1" x14ac:dyDescent="0.25">
      <c r="A87" s="59">
        <v>85</v>
      </c>
      <c r="B87" s="24" t="s">
        <v>78</v>
      </c>
      <c r="C87" s="66" t="s">
        <v>114</v>
      </c>
      <c r="D87" s="30" t="s">
        <v>121</v>
      </c>
      <c r="E87" s="30" t="s">
        <v>441</v>
      </c>
      <c r="F87" s="210" t="s">
        <v>671</v>
      </c>
      <c r="G87" s="30" t="s">
        <v>125</v>
      </c>
      <c r="H87" s="30" t="s">
        <v>648</v>
      </c>
      <c r="I87" s="210" t="s">
        <v>434</v>
      </c>
      <c r="J87" s="30" t="s">
        <v>101</v>
      </c>
      <c r="K87" s="30" t="s">
        <v>755</v>
      </c>
      <c r="L87" s="39" t="s">
        <v>756</v>
      </c>
      <c r="M87" s="276" t="s">
        <v>649</v>
      </c>
      <c r="N87" s="30" t="s">
        <v>650</v>
      </c>
      <c r="O87" s="30" t="s">
        <v>651</v>
      </c>
      <c r="P87" s="66" t="s">
        <v>86</v>
      </c>
      <c r="Q87" s="30" t="s">
        <v>86</v>
      </c>
      <c r="R87" s="30" t="s">
        <v>652</v>
      </c>
      <c r="S87" s="30" t="s">
        <v>653</v>
      </c>
      <c r="T87" s="27" t="s">
        <v>130</v>
      </c>
      <c r="U87" s="30"/>
      <c r="V87" s="30" t="s">
        <v>119</v>
      </c>
      <c r="W87" s="30" t="s">
        <v>1955</v>
      </c>
      <c r="X87" s="35">
        <v>140</v>
      </c>
      <c r="Y87" s="63">
        <v>43228</v>
      </c>
      <c r="Z87" s="63">
        <v>43228</v>
      </c>
      <c r="AA87" s="35" t="str">
        <f t="shared" ca="1" si="5"/>
        <v>4 Years 8 Months 22 Days</v>
      </c>
      <c r="AB87" s="76">
        <v>31250</v>
      </c>
      <c r="AC87" s="30" t="s">
        <v>653</v>
      </c>
      <c r="AD87" s="279"/>
      <c r="AE87" s="20" t="s">
        <v>1296</v>
      </c>
      <c r="AF87" s="20" t="s">
        <v>1300</v>
      </c>
      <c r="AG87" s="20"/>
      <c r="AH87" s="20"/>
      <c r="AI87" s="20"/>
      <c r="AJ87" s="20"/>
    </row>
    <row r="88" spans="1:36" ht="15" customHeight="1" x14ac:dyDescent="0.25">
      <c r="A88" s="59">
        <v>86</v>
      </c>
      <c r="B88" s="257" t="s">
        <v>78</v>
      </c>
      <c r="C88" s="273" t="s">
        <v>114</v>
      </c>
      <c r="D88" s="135" t="s">
        <v>121</v>
      </c>
      <c r="E88" s="269" t="s">
        <v>441</v>
      </c>
      <c r="F88" s="30" t="s">
        <v>671</v>
      </c>
      <c r="G88" s="135" t="s">
        <v>125</v>
      </c>
      <c r="H88" s="135" t="s">
        <v>648</v>
      </c>
      <c r="I88" s="30" t="s">
        <v>434</v>
      </c>
      <c r="J88" s="30" t="s">
        <v>101</v>
      </c>
      <c r="K88" s="30" t="s">
        <v>757</v>
      </c>
      <c r="L88" s="270" t="s">
        <v>758</v>
      </c>
      <c r="M88" s="35" t="s">
        <v>649</v>
      </c>
      <c r="N88" s="30" t="s">
        <v>650</v>
      </c>
      <c r="O88" s="30" t="s">
        <v>651</v>
      </c>
      <c r="P88" s="66" t="s">
        <v>86</v>
      </c>
      <c r="Q88" s="30" t="s">
        <v>86</v>
      </c>
      <c r="R88" s="30" t="s">
        <v>652</v>
      </c>
      <c r="S88" s="30" t="s">
        <v>653</v>
      </c>
      <c r="T88" s="27" t="s">
        <v>130</v>
      </c>
      <c r="U88" s="30"/>
      <c r="V88" s="30" t="s">
        <v>119</v>
      </c>
      <c r="W88" s="30" t="s">
        <v>1955</v>
      </c>
      <c r="X88" s="35">
        <v>140</v>
      </c>
      <c r="Y88" s="63">
        <v>43228</v>
      </c>
      <c r="Z88" s="63">
        <v>43228</v>
      </c>
      <c r="AA88" s="35" t="str">
        <f t="shared" ca="1" si="5"/>
        <v>4 Years 8 Months 22 Days</v>
      </c>
      <c r="AB88" s="76">
        <v>31250</v>
      </c>
      <c r="AC88" s="30" t="s">
        <v>653</v>
      </c>
      <c r="AD88" s="279"/>
      <c r="AE88" s="20"/>
      <c r="AF88" s="20"/>
      <c r="AG88" s="20"/>
      <c r="AH88" s="20"/>
      <c r="AI88" s="20"/>
      <c r="AJ88" s="20"/>
    </row>
    <row r="89" spans="1:36" ht="15" customHeight="1" x14ac:dyDescent="0.25">
      <c r="A89" s="59">
        <v>87</v>
      </c>
      <c r="B89" s="24" t="s">
        <v>78</v>
      </c>
      <c r="C89" s="66" t="s">
        <v>114</v>
      </c>
      <c r="D89" s="30" t="s">
        <v>121</v>
      </c>
      <c r="E89" s="30" t="s">
        <v>441</v>
      </c>
      <c r="F89" s="210" t="s">
        <v>671</v>
      </c>
      <c r="G89" s="30" t="s">
        <v>125</v>
      </c>
      <c r="H89" s="30" t="s">
        <v>648</v>
      </c>
      <c r="I89" s="210" t="s">
        <v>434</v>
      </c>
      <c r="J89" s="30" t="s">
        <v>101</v>
      </c>
      <c r="K89" s="30" t="s">
        <v>759</v>
      </c>
      <c r="L89" s="39" t="s">
        <v>760</v>
      </c>
      <c r="M89" s="276" t="s">
        <v>649</v>
      </c>
      <c r="N89" s="30" t="s">
        <v>650</v>
      </c>
      <c r="O89" s="30" t="s">
        <v>651</v>
      </c>
      <c r="P89" s="66" t="s">
        <v>86</v>
      </c>
      <c r="Q89" s="30" t="s">
        <v>86</v>
      </c>
      <c r="R89" s="30" t="s">
        <v>652</v>
      </c>
      <c r="S89" s="30" t="s">
        <v>653</v>
      </c>
      <c r="T89" s="27" t="s">
        <v>130</v>
      </c>
      <c r="U89" s="30"/>
      <c r="V89" s="30" t="s">
        <v>119</v>
      </c>
      <c r="W89" s="30" t="s">
        <v>1955</v>
      </c>
      <c r="X89" s="35">
        <v>140</v>
      </c>
      <c r="Y89" s="63">
        <v>43228</v>
      </c>
      <c r="Z89" s="63">
        <v>43228</v>
      </c>
      <c r="AA89" s="35" t="str">
        <f t="shared" ca="1" si="5"/>
        <v>4 Years 8 Months 22 Days</v>
      </c>
      <c r="AB89" s="76">
        <v>31250</v>
      </c>
      <c r="AC89" s="30" t="s">
        <v>653</v>
      </c>
      <c r="AD89" s="279"/>
      <c r="AE89" s="20"/>
      <c r="AF89" s="20"/>
      <c r="AG89" s="20"/>
      <c r="AH89" s="20"/>
      <c r="AI89" s="20"/>
      <c r="AJ89" s="20"/>
    </row>
    <row r="90" spans="1:36" ht="15" customHeight="1" x14ac:dyDescent="0.25">
      <c r="A90" s="59">
        <v>88</v>
      </c>
      <c r="B90" s="257" t="s">
        <v>78</v>
      </c>
      <c r="C90" s="273" t="s">
        <v>114</v>
      </c>
      <c r="D90" s="135" t="s">
        <v>121</v>
      </c>
      <c r="E90" s="269" t="s">
        <v>441</v>
      </c>
      <c r="F90" s="30" t="s">
        <v>671</v>
      </c>
      <c r="G90" s="135" t="s">
        <v>125</v>
      </c>
      <c r="H90" s="135" t="s">
        <v>648</v>
      </c>
      <c r="I90" s="30" t="s">
        <v>434</v>
      </c>
      <c r="J90" s="30" t="s">
        <v>101</v>
      </c>
      <c r="K90" s="30" t="s">
        <v>761</v>
      </c>
      <c r="L90" s="270" t="s">
        <v>762</v>
      </c>
      <c r="M90" s="35" t="s">
        <v>649</v>
      </c>
      <c r="N90" s="30" t="s">
        <v>650</v>
      </c>
      <c r="O90" s="30" t="s">
        <v>651</v>
      </c>
      <c r="P90" s="66" t="s">
        <v>86</v>
      </c>
      <c r="Q90" s="30" t="s">
        <v>86</v>
      </c>
      <c r="R90" s="30" t="s">
        <v>652</v>
      </c>
      <c r="S90" s="30" t="s">
        <v>653</v>
      </c>
      <c r="T90" s="27" t="s">
        <v>130</v>
      </c>
      <c r="U90" s="30"/>
      <c r="V90" s="30" t="s">
        <v>119</v>
      </c>
      <c r="W90" s="30" t="s">
        <v>1955</v>
      </c>
      <c r="X90" s="35">
        <v>140</v>
      </c>
      <c r="Y90" s="63">
        <v>43228</v>
      </c>
      <c r="Z90" s="63">
        <v>43228</v>
      </c>
      <c r="AA90" s="35" t="str">
        <f t="shared" ca="1" si="5"/>
        <v>4 Years 8 Months 22 Days</v>
      </c>
      <c r="AB90" s="76">
        <v>31250</v>
      </c>
      <c r="AC90" s="30" t="s">
        <v>653</v>
      </c>
      <c r="AD90" s="279"/>
      <c r="AE90" s="20"/>
      <c r="AF90" s="20"/>
      <c r="AG90" s="20"/>
      <c r="AH90" s="20"/>
      <c r="AI90" s="20"/>
      <c r="AJ90" s="20"/>
    </row>
    <row r="91" spans="1:36" ht="15" customHeight="1" x14ac:dyDescent="0.25">
      <c r="A91" s="59">
        <v>89</v>
      </c>
      <c r="B91" s="24" t="s">
        <v>78</v>
      </c>
      <c r="C91" s="66" t="s">
        <v>114</v>
      </c>
      <c r="D91" s="30" t="s">
        <v>121</v>
      </c>
      <c r="E91" s="30" t="s">
        <v>441</v>
      </c>
      <c r="F91" s="210" t="s">
        <v>671</v>
      </c>
      <c r="G91" s="279" t="s">
        <v>125</v>
      </c>
      <c r="H91" s="30" t="s">
        <v>648</v>
      </c>
      <c r="I91" s="30" t="s">
        <v>434</v>
      </c>
      <c r="J91" s="30" t="s">
        <v>101</v>
      </c>
      <c r="K91" s="30" t="s">
        <v>763</v>
      </c>
      <c r="L91" s="39" t="s">
        <v>764</v>
      </c>
      <c r="M91" s="35" t="s">
        <v>649</v>
      </c>
      <c r="N91" s="30" t="s">
        <v>650</v>
      </c>
      <c r="O91" s="30" t="s">
        <v>651</v>
      </c>
      <c r="P91" s="66" t="s">
        <v>86</v>
      </c>
      <c r="Q91" s="30" t="s">
        <v>86</v>
      </c>
      <c r="R91" s="30" t="s">
        <v>652</v>
      </c>
      <c r="S91" s="30" t="s">
        <v>653</v>
      </c>
      <c r="T91" s="27" t="s">
        <v>130</v>
      </c>
      <c r="U91" s="289"/>
      <c r="V91" s="30" t="s">
        <v>119</v>
      </c>
      <c r="W91" s="30" t="s">
        <v>1955</v>
      </c>
      <c r="X91" s="35">
        <v>140</v>
      </c>
      <c r="Y91" s="63">
        <v>43228</v>
      </c>
      <c r="Z91" s="63">
        <v>43228</v>
      </c>
      <c r="AA91" s="35" t="str">
        <f t="shared" ca="1" si="5"/>
        <v>4 Years 8 Months 22 Days</v>
      </c>
      <c r="AB91" s="76">
        <v>31250</v>
      </c>
      <c r="AC91" s="30" t="s">
        <v>653</v>
      </c>
      <c r="AD91" s="30"/>
      <c r="AE91" s="292"/>
      <c r="AF91" s="20"/>
      <c r="AG91" s="20"/>
      <c r="AH91" s="20"/>
      <c r="AI91" s="20"/>
      <c r="AJ91" s="20"/>
    </row>
    <row r="92" spans="1:36" ht="15" customHeight="1" x14ac:dyDescent="0.25">
      <c r="A92" s="59">
        <v>90</v>
      </c>
      <c r="B92" s="154" t="s">
        <v>78</v>
      </c>
      <c r="C92" s="155" t="s">
        <v>114</v>
      </c>
      <c r="D92" s="74" t="s">
        <v>121</v>
      </c>
      <c r="E92" s="268" t="s">
        <v>441</v>
      </c>
      <c r="F92" s="30" t="s">
        <v>671</v>
      </c>
      <c r="G92" s="283" t="s">
        <v>125</v>
      </c>
      <c r="H92" s="30" t="s">
        <v>648</v>
      </c>
      <c r="I92" s="30" t="s">
        <v>434</v>
      </c>
      <c r="J92" s="30" t="s">
        <v>101</v>
      </c>
      <c r="K92" s="30" t="s">
        <v>765</v>
      </c>
      <c r="L92" s="39" t="s">
        <v>766</v>
      </c>
      <c r="M92" s="35" t="s">
        <v>649</v>
      </c>
      <c r="N92" s="30" t="s">
        <v>650</v>
      </c>
      <c r="O92" s="30" t="s">
        <v>651</v>
      </c>
      <c r="P92" s="66" t="s">
        <v>86</v>
      </c>
      <c r="Q92" s="30" t="s">
        <v>86</v>
      </c>
      <c r="R92" s="30" t="s">
        <v>652</v>
      </c>
      <c r="S92" s="30" t="s">
        <v>653</v>
      </c>
      <c r="T92" s="27" t="s">
        <v>130</v>
      </c>
      <c r="U92" s="289"/>
      <c r="V92" s="30" t="s">
        <v>119</v>
      </c>
      <c r="W92" s="30" t="s">
        <v>1955</v>
      </c>
      <c r="X92" s="35">
        <v>140</v>
      </c>
      <c r="Y92" s="63">
        <v>43228</v>
      </c>
      <c r="Z92" s="63">
        <v>43228</v>
      </c>
      <c r="AA92" s="35" t="str">
        <f t="shared" ca="1" si="5"/>
        <v>4 Years 8 Months 22 Days</v>
      </c>
      <c r="AB92" s="76">
        <v>31250</v>
      </c>
      <c r="AC92" s="30" t="s">
        <v>653</v>
      </c>
      <c r="AD92" s="30"/>
      <c r="AE92" s="292"/>
      <c r="AF92" s="20"/>
      <c r="AG92" s="20"/>
      <c r="AH92" s="20"/>
      <c r="AI92" s="20"/>
      <c r="AJ92" s="20"/>
    </row>
    <row r="93" spans="1:36" ht="15" customHeight="1" x14ac:dyDescent="0.25">
      <c r="A93" s="59">
        <v>91</v>
      </c>
      <c r="B93" s="24" t="s">
        <v>78</v>
      </c>
      <c r="C93" s="66" t="s">
        <v>114</v>
      </c>
      <c r="D93" s="30" t="s">
        <v>121</v>
      </c>
      <c r="E93" s="210" t="s">
        <v>441</v>
      </c>
      <c r="F93" s="30" t="s">
        <v>671</v>
      </c>
      <c r="G93" s="279" t="s">
        <v>125</v>
      </c>
      <c r="H93" s="30" t="s">
        <v>648</v>
      </c>
      <c r="I93" s="30" t="s">
        <v>434</v>
      </c>
      <c r="J93" s="30" t="s">
        <v>101</v>
      </c>
      <c r="K93" s="30" t="s">
        <v>767</v>
      </c>
      <c r="L93" s="39" t="s">
        <v>768</v>
      </c>
      <c r="M93" s="35" t="s">
        <v>649</v>
      </c>
      <c r="N93" s="30" t="s">
        <v>650</v>
      </c>
      <c r="O93" s="30" t="s">
        <v>651</v>
      </c>
      <c r="P93" s="66" t="s">
        <v>86</v>
      </c>
      <c r="Q93" s="30" t="s">
        <v>86</v>
      </c>
      <c r="R93" s="30" t="s">
        <v>652</v>
      </c>
      <c r="S93" s="30" t="s">
        <v>653</v>
      </c>
      <c r="T93" s="27" t="s">
        <v>130</v>
      </c>
      <c r="U93" s="289"/>
      <c r="V93" s="30" t="s">
        <v>119</v>
      </c>
      <c r="W93" s="30" t="s">
        <v>1955</v>
      </c>
      <c r="X93" s="35">
        <v>140</v>
      </c>
      <c r="Y93" s="63">
        <v>43228</v>
      </c>
      <c r="Z93" s="63">
        <v>43228</v>
      </c>
      <c r="AA93" s="35" t="str">
        <f t="shared" ca="1" si="5"/>
        <v>4 Years 8 Months 22 Days</v>
      </c>
      <c r="AB93" s="76">
        <v>31250</v>
      </c>
      <c r="AC93" s="30" t="s">
        <v>653</v>
      </c>
      <c r="AD93" s="30"/>
      <c r="AE93" s="292"/>
      <c r="AF93" s="20"/>
      <c r="AG93" s="20"/>
      <c r="AH93" s="20"/>
      <c r="AI93" s="20"/>
      <c r="AJ93" s="20"/>
    </row>
    <row r="94" spans="1:36" ht="15" customHeight="1" x14ac:dyDescent="0.25">
      <c r="A94" s="59">
        <v>92</v>
      </c>
      <c r="B94" s="24" t="s">
        <v>78</v>
      </c>
      <c r="C94" s="66" t="s">
        <v>114</v>
      </c>
      <c r="D94" s="30" t="s">
        <v>121</v>
      </c>
      <c r="E94" s="210" t="s">
        <v>441</v>
      </c>
      <c r="F94" s="30" t="s">
        <v>671</v>
      </c>
      <c r="G94" s="279" t="s">
        <v>125</v>
      </c>
      <c r="H94" s="30" t="s">
        <v>648</v>
      </c>
      <c r="I94" s="30" t="s">
        <v>434</v>
      </c>
      <c r="J94" s="30" t="s">
        <v>101</v>
      </c>
      <c r="K94" s="30" t="s">
        <v>769</v>
      </c>
      <c r="L94" s="39" t="s">
        <v>770</v>
      </c>
      <c r="M94" s="35" t="s">
        <v>649</v>
      </c>
      <c r="N94" s="30" t="s">
        <v>650</v>
      </c>
      <c r="O94" s="30" t="s">
        <v>651</v>
      </c>
      <c r="P94" s="66" t="s">
        <v>86</v>
      </c>
      <c r="Q94" s="30" t="s">
        <v>86</v>
      </c>
      <c r="R94" s="30" t="s">
        <v>652</v>
      </c>
      <c r="S94" s="30" t="s">
        <v>653</v>
      </c>
      <c r="T94" s="27" t="s">
        <v>130</v>
      </c>
      <c r="U94" s="289"/>
      <c r="V94" s="30" t="s">
        <v>119</v>
      </c>
      <c r="W94" s="30" t="s">
        <v>1955</v>
      </c>
      <c r="X94" s="35">
        <v>140</v>
      </c>
      <c r="Y94" s="63">
        <v>43228</v>
      </c>
      <c r="Z94" s="63">
        <v>43228</v>
      </c>
      <c r="AA94" s="35" t="str">
        <f t="shared" ca="1" si="5"/>
        <v>4 Years 8 Months 22 Days</v>
      </c>
      <c r="AB94" s="76">
        <v>31250</v>
      </c>
      <c r="AC94" s="30" t="s">
        <v>653</v>
      </c>
      <c r="AD94" s="30"/>
      <c r="AE94" s="292"/>
      <c r="AF94" s="20"/>
      <c r="AG94" s="20"/>
      <c r="AH94" s="20"/>
      <c r="AI94" s="20"/>
      <c r="AJ94" s="20"/>
    </row>
    <row r="95" spans="1:36" ht="15" customHeight="1" x14ac:dyDescent="0.25">
      <c r="A95" s="59">
        <v>93</v>
      </c>
      <c r="B95" s="154" t="s">
        <v>78</v>
      </c>
      <c r="C95" s="155" t="s">
        <v>114</v>
      </c>
      <c r="D95" s="74" t="s">
        <v>121</v>
      </c>
      <c r="E95" s="30" t="s">
        <v>441</v>
      </c>
      <c r="F95" s="30" t="s">
        <v>671</v>
      </c>
      <c r="G95" s="279" t="s">
        <v>125</v>
      </c>
      <c r="H95" s="30" t="s">
        <v>648</v>
      </c>
      <c r="I95" s="30" t="s">
        <v>434</v>
      </c>
      <c r="J95" s="30" t="s">
        <v>101</v>
      </c>
      <c r="K95" s="30" t="s">
        <v>771</v>
      </c>
      <c r="L95" s="39" t="s">
        <v>772</v>
      </c>
      <c r="M95" s="35" t="s">
        <v>649</v>
      </c>
      <c r="N95" s="30" t="s">
        <v>650</v>
      </c>
      <c r="O95" s="30" t="s">
        <v>651</v>
      </c>
      <c r="P95" s="66" t="s">
        <v>86</v>
      </c>
      <c r="Q95" s="30" t="s">
        <v>86</v>
      </c>
      <c r="R95" s="30" t="s">
        <v>652</v>
      </c>
      <c r="S95" s="30" t="s">
        <v>653</v>
      </c>
      <c r="T95" s="27" t="s">
        <v>130</v>
      </c>
      <c r="U95" s="290"/>
      <c r="V95" s="30" t="s">
        <v>119</v>
      </c>
      <c r="W95" s="30" t="s">
        <v>1955</v>
      </c>
      <c r="X95" s="35">
        <v>140</v>
      </c>
      <c r="Y95" s="63">
        <v>43228</v>
      </c>
      <c r="Z95" s="63">
        <v>43228</v>
      </c>
      <c r="AA95" s="35" t="str">
        <f t="shared" ca="1" si="5"/>
        <v>4 Years 8 Months 22 Days</v>
      </c>
      <c r="AB95" s="76">
        <v>31250</v>
      </c>
      <c r="AC95" s="30" t="s">
        <v>653</v>
      </c>
      <c r="AD95" s="30"/>
      <c r="AE95" s="292"/>
      <c r="AF95" s="20"/>
      <c r="AG95" s="20"/>
      <c r="AH95" s="20"/>
      <c r="AI95" s="20"/>
      <c r="AJ95" s="20"/>
    </row>
    <row r="96" spans="1:36" ht="15" customHeight="1" x14ac:dyDescent="0.25">
      <c r="A96" s="59">
        <v>94</v>
      </c>
      <c r="B96" s="146" t="s">
        <v>78</v>
      </c>
      <c r="C96" s="144" t="s">
        <v>114</v>
      </c>
      <c r="D96" s="75" t="s">
        <v>121</v>
      </c>
      <c r="E96" s="30" t="s">
        <v>441</v>
      </c>
      <c r="F96" s="30" t="s">
        <v>671</v>
      </c>
      <c r="G96" s="279" t="s">
        <v>125</v>
      </c>
      <c r="H96" s="30" t="s">
        <v>648</v>
      </c>
      <c r="I96" s="30" t="s">
        <v>434</v>
      </c>
      <c r="J96" s="30" t="s">
        <v>101</v>
      </c>
      <c r="K96" s="30" t="s">
        <v>773</v>
      </c>
      <c r="L96" s="39" t="s">
        <v>774</v>
      </c>
      <c r="M96" s="35" t="s">
        <v>649</v>
      </c>
      <c r="N96" s="30" t="s">
        <v>650</v>
      </c>
      <c r="O96" s="30" t="s">
        <v>651</v>
      </c>
      <c r="P96" s="66" t="s">
        <v>86</v>
      </c>
      <c r="Q96" s="30" t="s">
        <v>86</v>
      </c>
      <c r="R96" s="30" t="s">
        <v>652</v>
      </c>
      <c r="S96" s="30" t="s">
        <v>653</v>
      </c>
      <c r="T96" s="27" t="s">
        <v>130</v>
      </c>
      <c r="U96" s="291"/>
      <c r="V96" s="30" t="s">
        <v>119</v>
      </c>
      <c r="W96" s="30" t="s">
        <v>1955</v>
      </c>
      <c r="X96" s="35">
        <v>140</v>
      </c>
      <c r="Y96" s="63">
        <v>43228</v>
      </c>
      <c r="Z96" s="63">
        <v>43228</v>
      </c>
      <c r="AA96" s="35" t="str">
        <f t="shared" ca="1" si="5"/>
        <v>4 Years 8 Months 22 Days</v>
      </c>
      <c r="AB96" s="76">
        <v>31250</v>
      </c>
      <c r="AC96" s="30" t="s">
        <v>653</v>
      </c>
      <c r="AD96" s="30"/>
      <c r="AE96" s="292"/>
      <c r="AF96" s="20"/>
      <c r="AG96" s="20"/>
      <c r="AH96" s="20"/>
      <c r="AI96" s="20"/>
      <c r="AJ96" s="20"/>
    </row>
    <row r="97" spans="1:36" ht="15" customHeight="1" x14ac:dyDescent="0.25">
      <c r="A97" s="59">
        <v>95</v>
      </c>
      <c r="B97" s="24" t="s">
        <v>78</v>
      </c>
      <c r="C97" s="66" t="s">
        <v>114</v>
      </c>
      <c r="D97" s="30" t="s">
        <v>121</v>
      </c>
      <c r="E97" s="210" t="s">
        <v>441</v>
      </c>
      <c r="F97" s="30" t="s">
        <v>671</v>
      </c>
      <c r="G97" s="279" t="s">
        <v>125</v>
      </c>
      <c r="H97" s="30" t="s">
        <v>648</v>
      </c>
      <c r="I97" s="30" t="s">
        <v>434</v>
      </c>
      <c r="J97" s="30" t="s">
        <v>101</v>
      </c>
      <c r="K97" s="30" t="s">
        <v>775</v>
      </c>
      <c r="L97" s="39" t="s">
        <v>776</v>
      </c>
      <c r="M97" s="35" t="s">
        <v>649</v>
      </c>
      <c r="N97" s="30" t="s">
        <v>650</v>
      </c>
      <c r="O97" s="30" t="s">
        <v>651</v>
      </c>
      <c r="P97" s="66" t="s">
        <v>86</v>
      </c>
      <c r="Q97" s="30" t="s">
        <v>86</v>
      </c>
      <c r="R97" s="30" t="s">
        <v>652</v>
      </c>
      <c r="S97" s="30" t="s">
        <v>653</v>
      </c>
      <c r="T97" s="27" t="s">
        <v>130</v>
      </c>
      <c r="U97" s="289"/>
      <c r="V97" s="30" t="s">
        <v>119</v>
      </c>
      <c r="W97" s="30" t="s">
        <v>1955</v>
      </c>
      <c r="X97" s="35">
        <v>140</v>
      </c>
      <c r="Y97" s="63">
        <v>43228</v>
      </c>
      <c r="Z97" s="63">
        <v>43228</v>
      </c>
      <c r="AA97" s="35" t="str">
        <f t="shared" ca="1" si="5"/>
        <v>4 Years 8 Months 22 Days</v>
      </c>
      <c r="AB97" s="76">
        <v>31250</v>
      </c>
      <c r="AC97" s="30" t="s">
        <v>653</v>
      </c>
      <c r="AD97" s="30"/>
      <c r="AE97" s="292"/>
      <c r="AF97" s="20"/>
      <c r="AG97" s="20"/>
      <c r="AH97" s="20"/>
      <c r="AI97" s="20"/>
      <c r="AJ97" s="20"/>
    </row>
    <row r="98" spans="1:36" ht="15" customHeight="1" x14ac:dyDescent="0.25">
      <c r="A98" s="59">
        <v>96</v>
      </c>
      <c r="B98" s="154" t="s">
        <v>78</v>
      </c>
      <c r="C98" s="155" t="s">
        <v>114</v>
      </c>
      <c r="D98" s="74" t="s">
        <v>121</v>
      </c>
      <c r="E98" s="30" t="s">
        <v>441</v>
      </c>
      <c r="F98" s="30" t="s">
        <v>671</v>
      </c>
      <c r="G98" s="279" t="s">
        <v>125</v>
      </c>
      <c r="H98" s="30" t="s">
        <v>648</v>
      </c>
      <c r="I98" s="30" t="s">
        <v>434</v>
      </c>
      <c r="J98" s="30" t="s">
        <v>101</v>
      </c>
      <c r="K98" s="30" t="s">
        <v>777</v>
      </c>
      <c r="L98" s="39" t="s">
        <v>778</v>
      </c>
      <c r="M98" s="35" t="s">
        <v>649</v>
      </c>
      <c r="N98" s="30" t="s">
        <v>650</v>
      </c>
      <c r="O98" s="30" t="s">
        <v>651</v>
      </c>
      <c r="P98" s="66" t="s">
        <v>86</v>
      </c>
      <c r="Q98" s="30" t="s">
        <v>86</v>
      </c>
      <c r="R98" s="30" t="s">
        <v>652</v>
      </c>
      <c r="S98" s="30" t="s">
        <v>653</v>
      </c>
      <c r="T98" s="27" t="s">
        <v>130</v>
      </c>
      <c r="U98" s="290"/>
      <c r="V98" s="30" t="s">
        <v>119</v>
      </c>
      <c r="W98" s="30" t="s">
        <v>1955</v>
      </c>
      <c r="X98" s="35">
        <v>140</v>
      </c>
      <c r="Y98" s="63">
        <v>43228</v>
      </c>
      <c r="Z98" s="63">
        <v>43228</v>
      </c>
      <c r="AA98" s="35" t="str">
        <f t="shared" ca="1" si="5"/>
        <v>4 Years 8 Months 22 Days</v>
      </c>
      <c r="AB98" s="76">
        <v>31250</v>
      </c>
      <c r="AC98" s="30" t="s">
        <v>653</v>
      </c>
      <c r="AD98" s="30"/>
      <c r="AE98" s="292"/>
      <c r="AF98" s="20"/>
      <c r="AG98" s="20"/>
      <c r="AH98" s="20"/>
      <c r="AI98" s="20"/>
      <c r="AJ98" s="20"/>
    </row>
    <row r="99" spans="1:36" ht="15" customHeight="1" x14ac:dyDescent="0.25">
      <c r="A99" s="59">
        <v>97</v>
      </c>
      <c r="B99" s="24" t="s">
        <v>78</v>
      </c>
      <c r="C99" s="66" t="s">
        <v>114</v>
      </c>
      <c r="D99" s="30" t="s">
        <v>121</v>
      </c>
      <c r="E99" s="30" t="s">
        <v>441</v>
      </c>
      <c r="F99" s="30" t="s">
        <v>671</v>
      </c>
      <c r="G99" s="279" t="s">
        <v>125</v>
      </c>
      <c r="H99" s="30" t="s">
        <v>648</v>
      </c>
      <c r="I99" s="30" t="s">
        <v>434</v>
      </c>
      <c r="J99" s="30" t="s">
        <v>101</v>
      </c>
      <c r="K99" s="30" t="s">
        <v>779</v>
      </c>
      <c r="L99" s="39" t="s">
        <v>780</v>
      </c>
      <c r="M99" s="35" t="s">
        <v>649</v>
      </c>
      <c r="N99" s="30" t="s">
        <v>650</v>
      </c>
      <c r="O99" s="30" t="s">
        <v>651</v>
      </c>
      <c r="P99" s="66" t="s">
        <v>86</v>
      </c>
      <c r="Q99" s="30" t="s">
        <v>86</v>
      </c>
      <c r="R99" s="30" t="s">
        <v>652</v>
      </c>
      <c r="S99" s="30" t="s">
        <v>653</v>
      </c>
      <c r="T99" s="27" t="s">
        <v>130</v>
      </c>
      <c r="U99" s="289"/>
      <c r="V99" s="30" t="s">
        <v>119</v>
      </c>
      <c r="W99" s="30" t="s">
        <v>1955</v>
      </c>
      <c r="X99" s="35">
        <v>140</v>
      </c>
      <c r="Y99" s="63">
        <v>43228</v>
      </c>
      <c r="Z99" s="63">
        <v>43228</v>
      </c>
      <c r="AA99" s="35" t="str">
        <f t="shared" ref="AA99:AA106" ca="1" si="6">DATEDIF(Y99,TODAY(),"Y")&amp;" Years "&amp;DATEDIF(Y99,TODAY(),"ym")&amp;" Months "&amp;DATEDIF(Y99,TODAY(),"md")&amp;" Days"</f>
        <v>4 Years 8 Months 22 Days</v>
      </c>
      <c r="AB99" s="76">
        <v>31250</v>
      </c>
      <c r="AC99" s="30" t="s">
        <v>653</v>
      </c>
      <c r="AD99" s="30"/>
      <c r="AE99" s="292"/>
      <c r="AF99" s="20"/>
      <c r="AG99" s="20"/>
      <c r="AH99" s="20"/>
      <c r="AI99" s="20"/>
      <c r="AJ99" s="20"/>
    </row>
    <row r="100" spans="1:36" ht="15" customHeight="1" x14ac:dyDescent="0.25">
      <c r="A100" s="59">
        <v>98</v>
      </c>
      <c r="B100" s="24" t="s">
        <v>78</v>
      </c>
      <c r="C100" s="66" t="s">
        <v>114</v>
      </c>
      <c r="D100" s="30" t="s">
        <v>121</v>
      </c>
      <c r="E100" s="30" t="s">
        <v>441</v>
      </c>
      <c r="F100" s="30" t="s">
        <v>671</v>
      </c>
      <c r="G100" s="279" t="s">
        <v>125</v>
      </c>
      <c r="H100" s="30" t="s">
        <v>648</v>
      </c>
      <c r="I100" s="30" t="s">
        <v>434</v>
      </c>
      <c r="J100" s="30" t="s">
        <v>101</v>
      </c>
      <c r="K100" s="30" t="s">
        <v>781</v>
      </c>
      <c r="L100" s="39" t="s">
        <v>782</v>
      </c>
      <c r="M100" s="35" t="s">
        <v>649</v>
      </c>
      <c r="N100" s="30" t="s">
        <v>650</v>
      </c>
      <c r="O100" s="30" t="s">
        <v>651</v>
      </c>
      <c r="P100" s="66" t="s">
        <v>86</v>
      </c>
      <c r="Q100" s="30" t="s">
        <v>86</v>
      </c>
      <c r="R100" s="30" t="s">
        <v>652</v>
      </c>
      <c r="S100" s="30" t="s">
        <v>653</v>
      </c>
      <c r="T100" s="27" t="s">
        <v>130</v>
      </c>
      <c r="U100" s="289"/>
      <c r="V100" s="30" t="s">
        <v>119</v>
      </c>
      <c r="W100" s="30" t="s">
        <v>1955</v>
      </c>
      <c r="X100" s="35">
        <v>140</v>
      </c>
      <c r="Y100" s="63">
        <v>43228</v>
      </c>
      <c r="Z100" s="63">
        <v>43228</v>
      </c>
      <c r="AA100" s="35" t="str">
        <f t="shared" ca="1" si="6"/>
        <v>4 Years 8 Months 22 Days</v>
      </c>
      <c r="AB100" s="76">
        <v>31250</v>
      </c>
      <c r="AC100" s="30" t="s">
        <v>653</v>
      </c>
      <c r="AD100" s="30"/>
      <c r="AE100" s="292"/>
      <c r="AF100" s="20"/>
      <c r="AG100" s="20"/>
      <c r="AH100" s="20"/>
      <c r="AI100" s="20"/>
      <c r="AJ100" s="20"/>
    </row>
    <row r="101" spans="1:36" ht="15" customHeight="1" x14ac:dyDescent="0.25">
      <c r="A101" s="59">
        <v>99</v>
      </c>
      <c r="B101" s="24" t="s">
        <v>78</v>
      </c>
      <c r="C101" s="66" t="s">
        <v>114</v>
      </c>
      <c r="D101" s="30" t="s">
        <v>121</v>
      </c>
      <c r="E101" s="30" t="s">
        <v>441</v>
      </c>
      <c r="F101" s="30" t="s">
        <v>671</v>
      </c>
      <c r="G101" s="279" t="s">
        <v>125</v>
      </c>
      <c r="H101" s="30" t="s">
        <v>648</v>
      </c>
      <c r="I101" s="30" t="s">
        <v>434</v>
      </c>
      <c r="J101" s="30" t="s">
        <v>101</v>
      </c>
      <c r="K101" s="30" t="s">
        <v>783</v>
      </c>
      <c r="L101" s="39" t="s">
        <v>784</v>
      </c>
      <c r="M101" s="35" t="s">
        <v>649</v>
      </c>
      <c r="N101" s="30" t="s">
        <v>650</v>
      </c>
      <c r="O101" s="30" t="s">
        <v>651</v>
      </c>
      <c r="P101" s="66" t="s">
        <v>86</v>
      </c>
      <c r="Q101" s="30" t="s">
        <v>86</v>
      </c>
      <c r="R101" s="30" t="s">
        <v>652</v>
      </c>
      <c r="S101" s="30" t="s">
        <v>653</v>
      </c>
      <c r="T101" s="27" t="s">
        <v>130</v>
      </c>
      <c r="U101" s="289"/>
      <c r="V101" s="30" t="s">
        <v>119</v>
      </c>
      <c r="W101" s="30" t="s">
        <v>1955</v>
      </c>
      <c r="X101" s="35">
        <v>140</v>
      </c>
      <c r="Y101" s="63">
        <v>43228</v>
      </c>
      <c r="Z101" s="63">
        <v>43228</v>
      </c>
      <c r="AA101" s="35" t="str">
        <f t="shared" ca="1" si="6"/>
        <v>4 Years 8 Months 22 Days</v>
      </c>
      <c r="AB101" s="76">
        <v>31250</v>
      </c>
      <c r="AC101" s="30" t="s">
        <v>653</v>
      </c>
      <c r="AD101" s="30"/>
      <c r="AE101" s="292"/>
      <c r="AF101" s="20"/>
      <c r="AG101" s="20"/>
      <c r="AH101" s="20"/>
      <c r="AI101" s="20"/>
      <c r="AJ101" s="20"/>
    </row>
    <row r="102" spans="1:36" ht="15" customHeight="1" x14ac:dyDescent="0.25">
      <c r="A102" s="59">
        <v>100</v>
      </c>
      <c r="B102" s="24" t="s">
        <v>78</v>
      </c>
      <c r="C102" s="66" t="s">
        <v>114</v>
      </c>
      <c r="D102" s="30" t="s">
        <v>121</v>
      </c>
      <c r="E102" s="30" t="s">
        <v>441</v>
      </c>
      <c r="F102" s="30" t="s">
        <v>671</v>
      </c>
      <c r="G102" s="279" t="s">
        <v>125</v>
      </c>
      <c r="H102" s="30" t="s">
        <v>648</v>
      </c>
      <c r="I102" s="30" t="s">
        <v>434</v>
      </c>
      <c r="J102" s="30" t="s">
        <v>101</v>
      </c>
      <c r="K102" s="30" t="s">
        <v>785</v>
      </c>
      <c r="L102" s="39" t="s">
        <v>786</v>
      </c>
      <c r="M102" s="35" t="s">
        <v>649</v>
      </c>
      <c r="N102" s="30" t="s">
        <v>650</v>
      </c>
      <c r="O102" s="30" t="s">
        <v>651</v>
      </c>
      <c r="P102" s="66" t="s">
        <v>86</v>
      </c>
      <c r="Q102" s="30" t="s">
        <v>86</v>
      </c>
      <c r="R102" s="30" t="s">
        <v>652</v>
      </c>
      <c r="S102" s="30" t="s">
        <v>653</v>
      </c>
      <c r="T102" s="27" t="s">
        <v>130</v>
      </c>
      <c r="U102" s="289"/>
      <c r="V102" s="30" t="s">
        <v>119</v>
      </c>
      <c r="W102" s="30" t="s">
        <v>1955</v>
      </c>
      <c r="X102" s="35">
        <v>140</v>
      </c>
      <c r="Y102" s="63">
        <v>43228</v>
      </c>
      <c r="Z102" s="63">
        <v>43228</v>
      </c>
      <c r="AA102" s="35" t="str">
        <f t="shared" ca="1" si="6"/>
        <v>4 Years 8 Months 22 Days</v>
      </c>
      <c r="AB102" s="76">
        <v>31250</v>
      </c>
      <c r="AC102" s="30" t="s">
        <v>653</v>
      </c>
      <c r="AD102" s="30"/>
      <c r="AE102" s="292"/>
      <c r="AF102" s="20"/>
      <c r="AG102" s="20"/>
      <c r="AH102" s="20"/>
      <c r="AI102" s="20"/>
      <c r="AJ102" s="20"/>
    </row>
    <row r="103" spans="1:36" ht="15" customHeight="1" x14ac:dyDescent="0.25">
      <c r="A103" s="59">
        <v>101</v>
      </c>
      <c r="B103" s="24" t="s">
        <v>78</v>
      </c>
      <c r="C103" s="66" t="s">
        <v>114</v>
      </c>
      <c r="D103" s="30" t="s">
        <v>121</v>
      </c>
      <c r="E103" s="30" t="s">
        <v>441</v>
      </c>
      <c r="F103" s="30" t="s">
        <v>671</v>
      </c>
      <c r="G103" s="279" t="s">
        <v>125</v>
      </c>
      <c r="H103" s="30" t="s">
        <v>648</v>
      </c>
      <c r="I103" s="30" t="s">
        <v>434</v>
      </c>
      <c r="J103" s="30" t="s">
        <v>101</v>
      </c>
      <c r="K103" s="30" t="s">
        <v>787</v>
      </c>
      <c r="L103" s="39" t="s">
        <v>788</v>
      </c>
      <c r="M103" s="35" t="s">
        <v>649</v>
      </c>
      <c r="N103" s="30" t="s">
        <v>650</v>
      </c>
      <c r="O103" s="30" t="s">
        <v>651</v>
      </c>
      <c r="P103" s="66" t="s">
        <v>86</v>
      </c>
      <c r="Q103" s="30" t="s">
        <v>86</v>
      </c>
      <c r="R103" s="30" t="s">
        <v>652</v>
      </c>
      <c r="S103" s="30" t="s">
        <v>653</v>
      </c>
      <c r="T103" s="27" t="s">
        <v>130</v>
      </c>
      <c r="U103" s="289"/>
      <c r="V103" s="30" t="s">
        <v>119</v>
      </c>
      <c r="W103" s="30" t="s">
        <v>1955</v>
      </c>
      <c r="X103" s="35">
        <v>140</v>
      </c>
      <c r="Y103" s="63">
        <v>43228</v>
      </c>
      <c r="Z103" s="63">
        <v>43228</v>
      </c>
      <c r="AA103" s="35" t="str">
        <f t="shared" ca="1" si="6"/>
        <v>4 Years 8 Months 22 Days</v>
      </c>
      <c r="AB103" s="76">
        <v>31250</v>
      </c>
      <c r="AC103" s="30" t="s">
        <v>653</v>
      </c>
      <c r="AD103" s="30"/>
      <c r="AE103" s="292"/>
      <c r="AF103" s="20"/>
      <c r="AG103" s="20"/>
      <c r="AH103" s="20"/>
      <c r="AI103" s="20"/>
      <c r="AJ103" s="20"/>
    </row>
    <row r="104" spans="1:36" ht="15" customHeight="1" x14ac:dyDescent="0.25">
      <c r="A104" s="59">
        <v>102</v>
      </c>
      <c r="B104" s="24" t="s">
        <v>78</v>
      </c>
      <c r="C104" s="66" t="s">
        <v>114</v>
      </c>
      <c r="D104" s="30" t="s">
        <v>121</v>
      </c>
      <c r="E104" s="30" t="s">
        <v>441</v>
      </c>
      <c r="F104" s="30" t="s">
        <v>671</v>
      </c>
      <c r="G104" s="279" t="s">
        <v>125</v>
      </c>
      <c r="H104" s="30" t="s">
        <v>648</v>
      </c>
      <c r="I104" s="30" t="s">
        <v>434</v>
      </c>
      <c r="J104" s="30" t="s">
        <v>101</v>
      </c>
      <c r="K104" s="30" t="s">
        <v>789</v>
      </c>
      <c r="L104" s="39" t="s">
        <v>790</v>
      </c>
      <c r="M104" s="35" t="s">
        <v>649</v>
      </c>
      <c r="N104" s="30" t="s">
        <v>650</v>
      </c>
      <c r="O104" s="30" t="s">
        <v>651</v>
      </c>
      <c r="P104" s="66" t="s">
        <v>86</v>
      </c>
      <c r="Q104" s="30" t="s">
        <v>86</v>
      </c>
      <c r="R104" s="30" t="s">
        <v>652</v>
      </c>
      <c r="S104" s="30" t="s">
        <v>653</v>
      </c>
      <c r="T104" s="27" t="s">
        <v>130</v>
      </c>
      <c r="U104" s="289"/>
      <c r="V104" s="30" t="s">
        <v>119</v>
      </c>
      <c r="W104" s="30" t="s">
        <v>1955</v>
      </c>
      <c r="X104" s="35">
        <v>140</v>
      </c>
      <c r="Y104" s="63">
        <v>43228</v>
      </c>
      <c r="Z104" s="63">
        <v>43228</v>
      </c>
      <c r="AA104" s="35" t="str">
        <f t="shared" ca="1" si="6"/>
        <v>4 Years 8 Months 22 Days</v>
      </c>
      <c r="AB104" s="76">
        <v>31250</v>
      </c>
      <c r="AC104" s="30" t="s">
        <v>653</v>
      </c>
      <c r="AD104" s="30"/>
      <c r="AE104" s="292"/>
      <c r="AF104" s="20"/>
      <c r="AG104" s="20"/>
      <c r="AH104" s="20"/>
      <c r="AI104" s="20"/>
      <c r="AJ104" s="20"/>
    </row>
    <row r="105" spans="1:36" ht="15" customHeight="1" x14ac:dyDescent="0.25">
      <c r="A105" s="59">
        <v>103</v>
      </c>
      <c r="B105" s="24" t="s">
        <v>78</v>
      </c>
      <c r="C105" s="66" t="s">
        <v>114</v>
      </c>
      <c r="D105" s="30" t="s">
        <v>121</v>
      </c>
      <c r="E105" s="30" t="s">
        <v>441</v>
      </c>
      <c r="F105" s="30" t="s">
        <v>671</v>
      </c>
      <c r="G105" s="279" t="s">
        <v>125</v>
      </c>
      <c r="H105" s="30" t="s">
        <v>648</v>
      </c>
      <c r="I105" s="30" t="s">
        <v>434</v>
      </c>
      <c r="J105" s="30" t="s">
        <v>101</v>
      </c>
      <c r="K105" s="30" t="s">
        <v>791</v>
      </c>
      <c r="L105" s="39" t="s">
        <v>792</v>
      </c>
      <c r="M105" s="35" t="s">
        <v>649</v>
      </c>
      <c r="N105" s="30" t="s">
        <v>650</v>
      </c>
      <c r="O105" s="30" t="s">
        <v>651</v>
      </c>
      <c r="P105" s="66" t="s">
        <v>86</v>
      </c>
      <c r="Q105" s="30" t="s">
        <v>86</v>
      </c>
      <c r="R105" s="30" t="s">
        <v>652</v>
      </c>
      <c r="S105" s="30" t="s">
        <v>653</v>
      </c>
      <c r="T105" s="27" t="s">
        <v>130</v>
      </c>
      <c r="U105" s="289"/>
      <c r="V105" s="30" t="s">
        <v>119</v>
      </c>
      <c r="W105" s="30" t="s">
        <v>1955</v>
      </c>
      <c r="X105" s="35">
        <v>140</v>
      </c>
      <c r="Y105" s="63">
        <v>43228</v>
      </c>
      <c r="Z105" s="63">
        <v>43228</v>
      </c>
      <c r="AA105" s="35" t="str">
        <f t="shared" ca="1" si="6"/>
        <v>4 Years 8 Months 22 Days</v>
      </c>
      <c r="AB105" s="76">
        <v>31250</v>
      </c>
      <c r="AC105" s="30" t="s">
        <v>653</v>
      </c>
      <c r="AD105" s="30"/>
      <c r="AE105" s="292"/>
      <c r="AF105" s="20"/>
      <c r="AG105" s="20"/>
      <c r="AH105" s="20"/>
      <c r="AI105" s="20"/>
      <c r="AJ105" s="20"/>
    </row>
    <row r="106" spans="1:36" ht="15" customHeight="1" x14ac:dyDescent="0.25">
      <c r="A106" s="59">
        <v>104</v>
      </c>
      <c r="B106" s="24" t="s">
        <v>78</v>
      </c>
      <c r="C106" s="66" t="s">
        <v>114</v>
      </c>
      <c r="D106" s="30" t="s">
        <v>121</v>
      </c>
      <c r="E106" s="30" t="s">
        <v>441</v>
      </c>
      <c r="F106" s="30" t="s">
        <v>671</v>
      </c>
      <c r="G106" s="279" t="s">
        <v>125</v>
      </c>
      <c r="H106" s="30" t="s">
        <v>648</v>
      </c>
      <c r="I106" s="30" t="s">
        <v>434</v>
      </c>
      <c r="J106" s="30" t="s">
        <v>101</v>
      </c>
      <c r="K106" s="30" t="s">
        <v>793</v>
      </c>
      <c r="L106" s="39" t="s">
        <v>794</v>
      </c>
      <c r="M106" s="35" t="s">
        <v>649</v>
      </c>
      <c r="N106" s="30" t="s">
        <v>650</v>
      </c>
      <c r="O106" s="30" t="s">
        <v>651</v>
      </c>
      <c r="P106" s="66" t="s">
        <v>86</v>
      </c>
      <c r="Q106" s="30" t="s">
        <v>86</v>
      </c>
      <c r="R106" s="30" t="s">
        <v>652</v>
      </c>
      <c r="S106" s="30" t="s">
        <v>653</v>
      </c>
      <c r="T106" s="27" t="s">
        <v>130</v>
      </c>
      <c r="U106" s="289"/>
      <c r="V106" s="30" t="s">
        <v>119</v>
      </c>
      <c r="W106" s="30" t="s">
        <v>1955</v>
      </c>
      <c r="X106" s="35">
        <v>140</v>
      </c>
      <c r="Y106" s="63">
        <v>43228</v>
      </c>
      <c r="Z106" s="63">
        <v>43228</v>
      </c>
      <c r="AA106" s="35" t="str">
        <f t="shared" ca="1" si="6"/>
        <v>4 Years 8 Months 22 Days</v>
      </c>
      <c r="AB106" s="76">
        <v>31250</v>
      </c>
      <c r="AC106" s="30" t="s">
        <v>653</v>
      </c>
      <c r="AD106" s="30"/>
      <c r="AE106" s="292"/>
      <c r="AF106" s="20"/>
      <c r="AG106" s="20"/>
      <c r="AH106" s="20"/>
      <c r="AI106" s="20"/>
      <c r="AJ106" s="20"/>
    </row>
    <row r="107" spans="1:36" ht="15" customHeight="1" x14ac:dyDescent="0.25">
      <c r="A107" s="59">
        <v>105</v>
      </c>
      <c r="B107" s="25" t="s">
        <v>80</v>
      </c>
      <c r="C107" s="27" t="s">
        <v>1086</v>
      </c>
      <c r="D107" s="27" t="s">
        <v>71</v>
      </c>
      <c r="E107" s="27" t="s">
        <v>441</v>
      </c>
      <c r="F107" s="27" t="s">
        <v>84</v>
      </c>
      <c r="G107" s="211" t="str">
        <f t="shared" ref="G107" si="7">LEFT(H107,3)</f>
        <v>DEL</v>
      </c>
      <c r="H107" s="27" t="s">
        <v>20</v>
      </c>
      <c r="I107" s="27" t="s">
        <v>434</v>
      </c>
      <c r="J107" s="30" t="s">
        <v>101</v>
      </c>
      <c r="K107" s="27" t="s">
        <v>86</v>
      </c>
      <c r="L107" s="59" t="s">
        <v>86</v>
      </c>
      <c r="M107" s="275" t="s">
        <v>19</v>
      </c>
      <c r="N107" s="27" t="s">
        <v>1996</v>
      </c>
      <c r="O107" s="27" t="s">
        <v>10</v>
      </c>
      <c r="P107" s="60" t="s">
        <v>6</v>
      </c>
      <c r="Q107" s="27" t="s">
        <v>86</v>
      </c>
      <c r="R107" s="27" t="s">
        <v>17</v>
      </c>
      <c r="S107" s="27" t="s">
        <v>445</v>
      </c>
      <c r="T107" s="27" t="s">
        <v>130</v>
      </c>
      <c r="U107" s="293"/>
      <c r="V107" s="27" t="s">
        <v>86</v>
      </c>
      <c r="W107" s="27" t="s">
        <v>2020</v>
      </c>
      <c r="X107" s="59" t="s">
        <v>86</v>
      </c>
      <c r="Y107" s="59" t="s">
        <v>86</v>
      </c>
      <c r="Z107" s="59" t="s">
        <v>86</v>
      </c>
      <c r="AA107" s="64" t="s">
        <v>1217</v>
      </c>
      <c r="AB107" s="59" t="s">
        <v>86</v>
      </c>
      <c r="AC107" s="27" t="s">
        <v>445</v>
      </c>
      <c r="AD107" s="27"/>
      <c r="AE107" s="292"/>
      <c r="AF107" s="20"/>
      <c r="AG107" s="20"/>
      <c r="AH107" s="20"/>
      <c r="AI107" s="20"/>
      <c r="AJ107" s="20"/>
    </row>
    <row r="108" spans="1:36" ht="15" customHeight="1" x14ac:dyDescent="0.25">
      <c r="A108" s="59">
        <v>106</v>
      </c>
      <c r="B108" s="25" t="s">
        <v>80</v>
      </c>
      <c r="C108" s="27" t="s">
        <v>24</v>
      </c>
      <c r="D108" s="27" t="s">
        <v>67</v>
      </c>
      <c r="E108" s="27" t="s">
        <v>441</v>
      </c>
      <c r="F108" s="27" t="s">
        <v>84</v>
      </c>
      <c r="G108" s="211" t="s">
        <v>125</v>
      </c>
      <c r="H108" s="27" t="s">
        <v>116</v>
      </c>
      <c r="I108" s="27" t="s">
        <v>434</v>
      </c>
      <c r="J108" s="30" t="s">
        <v>101</v>
      </c>
      <c r="K108" s="27" t="s">
        <v>86</v>
      </c>
      <c r="L108" s="59" t="s">
        <v>339</v>
      </c>
      <c r="M108" s="59" t="s">
        <v>117</v>
      </c>
      <c r="N108" s="27" t="s">
        <v>1951</v>
      </c>
      <c r="O108" s="27" t="s">
        <v>124</v>
      </c>
      <c r="P108" s="60" t="s">
        <v>6</v>
      </c>
      <c r="Q108" s="30" t="s">
        <v>339</v>
      </c>
      <c r="R108" s="27" t="s">
        <v>503</v>
      </c>
      <c r="S108" s="27" t="s">
        <v>444</v>
      </c>
      <c r="T108" s="27" t="s">
        <v>1633</v>
      </c>
      <c r="U108" s="293"/>
      <c r="V108" s="30" t="s">
        <v>309</v>
      </c>
      <c r="W108" s="30" t="s">
        <v>1956</v>
      </c>
      <c r="X108" s="35" t="s">
        <v>310</v>
      </c>
      <c r="Y108" s="63" t="s">
        <v>311</v>
      </c>
      <c r="Z108" s="63" t="s">
        <v>311</v>
      </c>
      <c r="AA108" s="35" t="e">
        <f t="shared" ref="AA108:AA115" ca="1" si="8">DATEDIF(Y108,TODAY(),"Y")&amp;" Years "&amp;DATEDIF(Y108,TODAY(),"ym")&amp;" Months "&amp;DATEDIF(Y108,TODAY(),"md")&amp;" Days"</f>
        <v>#VALUE!</v>
      </c>
      <c r="AB108" s="72">
        <v>48382.2</v>
      </c>
      <c r="AC108" s="27" t="s">
        <v>444</v>
      </c>
      <c r="AD108" s="27"/>
      <c r="AE108" s="292"/>
      <c r="AF108" s="20"/>
      <c r="AG108" s="20"/>
      <c r="AH108" s="20"/>
      <c r="AI108" s="20"/>
      <c r="AJ108" s="20"/>
    </row>
    <row r="109" spans="1:36" ht="15" customHeight="1" x14ac:dyDescent="0.25">
      <c r="A109" s="59">
        <v>107</v>
      </c>
      <c r="B109" s="25" t="s">
        <v>80</v>
      </c>
      <c r="C109" s="27" t="s">
        <v>24</v>
      </c>
      <c r="D109" s="27" t="s">
        <v>67</v>
      </c>
      <c r="E109" s="27" t="s">
        <v>441</v>
      </c>
      <c r="F109" s="27" t="s">
        <v>84</v>
      </c>
      <c r="G109" s="211" t="s">
        <v>125</v>
      </c>
      <c r="H109" s="27" t="s">
        <v>116</v>
      </c>
      <c r="I109" s="27" t="s">
        <v>434</v>
      </c>
      <c r="J109" s="30" t="s">
        <v>101</v>
      </c>
      <c r="K109" s="27" t="s">
        <v>86</v>
      </c>
      <c r="L109" s="59" t="s">
        <v>340</v>
      </c>
      <c r="M109" s="59" t="s">
        <v>117</v>
      </c>
      <c r="N109" s="27" t="s">
        <v>1951</v>
      </c>
      <c r="O109" s="27" t="s">
        <v>124</v>
      </c>
      <c r="P109" s="60" t="s">
        <v>6</v>
      </c>
      <c r="Q109" s="30" t="s">
        <v>340</v>
      </c>
      <c r="R109" s="27" t="s">
        <v>503</v>
      </c>
      <c r="S109" s="27" t="s">
        <v>444</v>
      </c>
      <c r="T109" s="27" t="s">
        <v>1633</v>
      </c>
      <c r="U109" s="293"/>
      <c r="V109" s="30" t="s">
        <v>309</v>
      </c>
      <c r="W109" s="30" t="s">
        <v>1956</v>
      </c>
      <c r="X109" s="35" t="s">
        <v>310</v>
      </c>
      <c r="Y109" s="63" t="s">
        <v>311</v>
      </c>
      <c r="Z109" s="63" t="s">
        <v>311</v>
      </c>
      <c r="AA109" s="35" t="e">
        <f t="shared" ca="1" si="8"/>
        <v>#VALUE!</v>
      </c>
      <c r="AB109" s="72">
        <v>48382.2</v>
      </c>
      <c r="AC109" s="27" t="s">
        <v>444</v>
      </c>
      <c r="AD109" s="27"/>
      <c r="AE109" s="292"/>
      <c r="AF109" s="20"/>
      <c r="AG109" s="20"/>
      <c r="AH109" s="20"/>
      <c r="AI109" s="20"/>
      <c r="AJ109" s="20"/>
    </row>
    <row r="110" spans="1:36" ht="15" customHeight="1" x14ac:dyDescent="0.25">
      <c r="A110" s="59">
        <v>108</v>
      </c>
      <c r="B110" s="25" t="s">
        <v>80</v>
      </c>
      <c r="C110" s="27" t="s">
        <v>24</v>
      </c>
      <c r="D110" s="27" t="s">
        <v>67</v>
      </c>
      <c r="E110" s="27" t="s">
        <v>441</v>
      </c>
      <c r="F110" s="27" t="s">
        <v>84</v>
      </c>
      <c r="G110" s="211" t="s">
        <v>125</v>
      </c>
      <c r="H110" s="27" t="s">
        <v>116</v>
      </c>
      <c r="I110" s="27" t="s">
        <v>434</v>
      </c>
      <c r="J110" s="30" t="s">
        <v>101</v>
      </c>
      <c r="K110" s="27" t="s">
        <v>86</v>
      </c>
      <c r="L110" s="59" t="s">
        <v>341</v>
      </c>
      <c r="M110" s="59" t="s">
        <v>117</v>
      </c>
      <c r="N110" s="27" t="s">
        <v>1951</v>
      </c>
      <c r="O110" s="27" t="s">
        <v>124</v>
      </c>
      <c r="P110" s="60" t="s">
        <v>6</v>
      </c>
      <c r="Q110" s="30" t="s">
        <v>341</v>
      </c>
      <c r="R110" s="27" t="s">
        <v>503</v>
      </c>
      <c r="S110" s="27" t="s">
        <v>444</v>
      </c>
      <c r="T110" s="27" t="s">
        <v>1633</v>
      </c>
      <c r="U110" s="293"/>
      <c r="V110" s="30" t="s">
        <v>309</v>
      </c>
      <c r="W110" s="30" t="s">
        <v>1956</v>
      </c>
      <c r="X110" s="35" t="s">
        <v>310</v>
      </c>
      <c r="Y110" s="63" t="s">
        <v>311</v>
      </c>
      <c r="Z110" s="63" t="s">
        <v>311</v>
      </c>
      <c r="AA110" s="35" t="e">
        <f t="shared" ca="1" si="8"/>
        <v>#VALUE!</v>
      </c>
      <c r="AB110" s="72">
        <v>48382.2</v>
      </c>
      <c r="AC110" s="27" t="s">
        <v>444</v>
      </c>
      <c r="AD110" s="27"/>
      <c r="AE110" s="292"/>
      <c r="AF110" s="20"/>
      <c r="AG110" s="20"/>
      <c r="AH110" s="20"/>
      <c r="AI110" s="20"/>
      <c r="AJ110" s="20"/>
    </row>
    <row r="111" spans="1:36" ht="15" customHeight="1" x14ac:dyDescent="0.25">
      <c r="A111" s="59">
        <v>109</v>
      </c>
      <c r="B111" s="25" t="s">
        <v>80</v>
      </c>
      <c r="C111" s="27" t="s">
        <v>24</v>
      </c>
      <c r="D111" s="27" t="s">
        <v>67</v>
      </c>
      <c r="E111" s="27" t="s">
        <v>441</v>
      </c>
      <c r="F111" s="27" t="s">
        <v>84</v>
      </c>
      <c r="G111" s="211" t="s">
        <v>125</v>
      </c>
      <c r="H111" s="27" t="s">
        <v>116</v>
      </c>
      <c r="I111" s="27" t="s">
        <v>434</v>
      </c>
      <c r="J111" s="30" t="s">
        <v>101</v>
      </c>
      <c r="K111" s="27" t="s">
        <v>86</v>
      </c>
      <c r="L111" s="59" t="s">
        <v>342</v>
      </c>
      <c r="M111" s="59" t="s">
        <v>117</v>
      </c>
      <c r="N111" s="27" t="s">
        <v>1951</v>
      </c>
      <c r="O111" s="27" t="s">
        <v>124</v>
      </c>
      <c r="P111" s="60" t="s">
        <v>6</v>
      </c>
      <c r="Q111" s="30" t="s">
        <v>342</v>
      </c>
      <c r="R111" s="27" t="s">
        <v>503</v>
      </c>
      <c r="S111" s="27" t="s">
        <v>444</v>
      </c>
      <c r="T111" s="27" t="s">
        <v>1633</v>
      </c>
      <c r="U111" s="293"/>
      <c r="V111" s="30" t="s">
        <v>309</v>
      </c>
      <c r="W111" s="30" t="s">
        <v>1956</v>
      </c>
      <c r="X111" s="35" t="s">
        <v>310</v>
      </c>
      <c r="Y111" s="63" t="s">
        <v>311</v>
      </c>
      <c r="Z111" s="63" t="s">
        <v>311</v>
      </c>
      <c r="AA111" s="35" t="e">
        <f t="shared" ca="1" si="8"/>
        <v>#VALUE!</v>
      </c>
      <c r="AB111" s="72">
        <v>48382.2</v>
      </c>
      <c r="AC111" s="27" t="s">
        <v>444</v>
      </c>
      <c r="AD111" s="27"/>
      <c r="AE111" s="292"/>
      <c r="AF111" s="20"/>
      <c r="AG111" s="20"/>
      <c r="AH111" s="20"/>
      <c r="AI111" s="20"/>
      <c r="AJ111" s="20"/>
    </row>
    <row r="112" spans="1:36" ht="15" customHeight="1" x14ac:dyDescent="0.25">
      <c r="A112" s="59">
        <v>110</v>
      </c>
      <c r="B112" s="25" t="s">
        <v>80</v>
      </c>
      <c r="C112" s="27" t="s">
        <v>24</v>
      </c>
      <c r="D112" s="27" t="s">
        <v>67</v>
      </c>
      <c r="E112" s="27" t="s">
        <v>441</v>
      </c>
      <c r="F112" s="27" t="s">
        <v>84</v>
      </c>
      <c r="G112" s="211" t="s">
        <v>125</v>
      </c>
      <c r="H112" s="27" t="s">
        <v>116</v>
      </c>
      <c r="I112" s="27" t="s">
        <v>434</v>
      </c>
      <c r="J112" s="30" t="s">
        <v>101</v>
      </c>
      <c r="K112" s="27" t="s">
        <v>86</v>
      </c>
      <c r="L112" s="59" t="s">
        <v>343</v>
      </c>
      <c r="M112" s="59" t="s">
        <v>117</v>
      </c>
      <c r="N112" s="27" t="s">
        <v>1951</v>
      </c>
      <c r="O112" s="27" t="s">
        <v>124</v>
      </c>
      <c r="P112" s="60" t="s">
        <v>356</v>
      </c>
      <c r="Q112" s="30" t="s">
        <v>343</v>
      </c>
      <c r="R112" s="27" t="s">
        <v>503</v>
      </c>
      <c r="S112" s="27" t="s">
        <v>444</v>
      </c>
      <c r="T112" s="27" t="s">
        <v>1633</v>
      </c>
      <c r="U112" s="293"/>
      <c r="V112" s="30" t="s">
        <v>309</v>
      </c>
      <c r="W112" s="30" t="s">
        <v>1956</v>
      </c>
      <c r="X112" s="35" t="s">
        <v>310</v>
      </c>
      <c r="Y112" s="63" t="s">
        <v>311</v>
      </c>
      <c r="Z112" s="63" t="s">
        <v>311</v>
      </c>
      <c r="AA112" s="35" t="e">
        <f t="shared" ca="1" si="8"/>
        <v>#VALUE!</v>
      </c>
      <c r="AB112" s="72">
        <v>48382.2</v>
      </c>
      <c r="AC112" s="27" t="s">
        <v>444</v>
      </c>
      <c r="AD112" s="27"/>
      <c r="AE112" s="292"/>
      <c r="AF112" s="20"/>
      <c r="AG112" s="20"/>
      <c r="AH112" s="20"/>
      <c r="AI112" s="20"/>
      <c r="AJ112" s="20"/>
    </row>
    <row r="113" spans="1:36" ht="15" customHeight="1" x14ac:dyDescent="0.25">
      <c r="A113" s="59">
        <v>111</v>
      </c>
      <c r="B113" s="25" t="s">
        <v>80</v>
      </c>
      <c r="C113" s="27" t="s">
        <v>24</v>
      </c>
      <c r="D113" s="27" t="s">
        <v>67</v>
      </c>
      <c r="E113" s="27" t="s">
        <v>441</v>
      </c>
      <c r="F113" s="27" t="s">
        <v>84</v>
      </c>
      <c r="G113" s="211" t="s">
        <v>125</v>
      </c>
      <c r="H113" s="27" t="s">
        <v>116</v>
      </c>
      <c r="I113" s="27" t="s">
        <v>434</v>
      </c>
      <c r="J113" s="30" t="s">
        <v>101</v>
      </c>
      <c r="K113" s="27" t="s">
        <v>86</v>
      </c>
      <c r="L113" s="59" t="s">
        <v>344</v>
      </c>
      <c r="M113" s="59" t="s">
        <v>117</v>
      </c>
      <c r="N113" s="27" t="s">
        <v>1951</v>
      </c>
      <c r="O113" s="27" t="s">
        <v>124</v>
      </c>
      <c r="P113" s="60" t="s">
        <v>356</v>
      </c>
      <c r="Q113" s="30" t="s">
        <v>344</v>
      </c>
      <c r="R113" s="27" t="s">
        <v>503</v>
      </c>
      <c r="S113" s="27" t="s">
        <v>444</v>
      </c>
      <c r="T113" s="27" t="s">
        <v>1633</v>
      </c>
      <c r="U113" s="293"/>
      <c r="V113" s="30" t="s">
        <v>309</v>
      </c>
      <c r="W113" s="30" t="s">
        <v>1956</v>
      </c>
      <c r="X113" s="35" t="s">
        <v>310</v>
      </c>
      <c r="Y113" s="63" t="s">
        <v>311</v>
      </c>
      <c r="Z113" s="63" t="s">
        <v>311</v>
      </c>
      <c r="AA113" s="35" t="e">
        <f t="shared" ca="1" si="8"/>
        <v>#VALUE!</v>
      </c>
      <c r="AB113" s="72">
        <v>48382.2</v>
      </c>
      <c r="AC113" s="27" t="s">
        <v>444</v>
      </c>
      <c r="AD113" s="27"/>
      <c r="AE113" s="292"/>
      <c r="AF113" s="20"/>
      <c r="AG113" s="20"/>
      <c r="AH113" s="20"/>
      <c r="AI113" s="20"/>
      <c r="AJ113" s="20"/>
    </row>
    <row r="114" spans="1:36" s="378" customFormat="1" ht="15" customHeight="1" x14ac:dyDescent="0.25">
      <c r="A114" s="366">
        <v>112</v>
      </c>
      <c r="B114" s="367" t="s">
        <v>81</v>
      </c>
      <c r="C114" s="368" t="s">
        <v>2094</v>
      </c>
      <c r="D114" s="368" t="s">
        <v>552</v>
      </c>
      <c r="E114" s="368" t="s">
        <v>441</v>
      </c>
      <c r="F114" s="368" t="s">
        <v>84</v>
      </c>
      <c r="G114" s="369" t="s">
        <v>125</v>
      </c>
      <c r="H114" s="368" t="s">
        <v>116</v>
      </c>
      <c r="I114" s="368" t="s">
        <v>434</v>
      </c>
      <c r="J114" s="370" t="s">
        <v>101</v>
      </c>
      <c r="K114" s="368" t="s">
        <v>86</v>
      </c>
      <c r="L114" s="366" t="s">
        <v>345</v>
      </c>
      <c r="M114" s="366" t="s">
        <v>117</v>
      </c>
      <c r="N114" s="368" t="s">
        <v>1951</v>
      </c>
      <c r="O114" s="368" t="s">
        <v>124</v>
      </c>
      <c r="P114" s="371" t="s">
        <v>356</v>
      </c>
      <c r="Q114" s="370" t="s">
        <v>345</v>
      </c>
      <c r="R114" s="368" t="s">
        <v>503</v>
      </c>
      <c r="S114" s="368" t="s">
        <v>444</v>
      </c>
      <c r="T114" s="368" t="s">
        <v>1633</v>
      </c>
      <c r="U114" s="372"/>
      <c r="V114" s="370" t="s">
        <v>309</v>
      </c>
      <c r="W114" s="370" t="s">
        <v>1956</v>
      </c>
      <c r="X114" s="373" t="s">
        <v>310</v>
      </c>
      <c r="Y114" s="374" t="s">
        <v>311</v>
      </c>
      <c r="Z114" s="374" t="s">
        <v>311</v>
      </c>
      <c r="AA114" s="373" t="e">
        <f t="shared" ca="1" si="8"/>
        <v>#VALUE!</v>
      </c>
      <c r="AB114" s="375">
        <v>48382.2</v>
      </c>
      <c r="AC114" s="368" t="s">
        <v>444</v>
      </c>
      <c r="AD114" s="368" t="s">
        <v>2095</v>
      </c>
      <c r="AE114" s="376"/>
      <c r="AF114" s="377"/>
      <c r="AG114" s="377"/>
      <c r="AH114" s="377"/>
      <c r="AI114" s="377"/>
      <c r="AJ114" s="377"/>
    </row>
    <row r="115" spans="1:36" ht="15" customHeight="1" x14ac:dyDescent="0.25">
      <c r="A115" s="59">
        <v>113</v>
      </c>
      <c r="B115" s="25" t="s">
        <v>80</v>
      </c>
      <c r="C115" s="27" t="s">
        <v>179</v>
      </c>
      <c r="D115" s="27" t="s">
        <v>179</v>
      </c>
      <c r="E115" s="27" t="s">
        <v>441</v>
      </c>
      <c r="F115" s="27" t="s">
        <v>84</v>
      </c>
      <c r="G115" s="211" t="s">
        <v>125</v>
      </c>
      <c r="H115" s="27" t="s">
        <v>116</v>
      </c>
      <c r="I115" s="27" t="s">
        <v>434</v>
      </c>
      <c r="J115" s="30" t="s">
        <v>101</v>
      </c>
      <c r="K115" s="27" t="s">
        <v>86</v>
      </c>
      <c r="L115" s="59" t="s">
        <v>502</v>
      </c>
      <c r="M115" s="59" t="s">
        <v>117</v>
      </c>
      <c r="N115" s="27" t="s">
        <v>123</v>
      </c>
      <c r="O115" s="27" t="s">
        <v>124</v>
      </c>
      <c r="P115" s="60" t="s">
        <v>356</v>
      </c>
      <c r="Q115" s="30" t="s">
        <v>139</v>
      </c>
      <c r="R115" s="27" t="s">
        <v>503</v>
      </c>
      <c r="S115" s="27" t="s">
        <v>444</v>
      </c>
      <c r="T115" s="27" t="s">
        <v>130</v>
      </c>
      <c r="U115" s="293"/>
      <c r="V115" s="30" t="s">
        <v>309</v>
      </c>
      <c r="W115" s="30" t="s">
        <v>1956</v>
      </c>
      <c r="X115" s="35" t="s">
        <v>310</v>
      </c>
      <c r="Y115" s="63" t="s">
        <v>311</v>
      </c>
      <c r="Z115" s="63" t="s">
        <v>311</v>
      </c>
      <c r="AA115" s="35" t="e">
        <f t="shared" ca="1" si="8"/>
        <v>#VALUE!</v>
      </c>
      <c r="AB115" s="72">
        <v>48382.2</v>
      </c>
      <c r="AC115" s="27" t="s">
        <v>444</v>
      </c>
      <c r="AD115" s="27"/>
      <c r="AE115" s="292"/>
      <c r="AF115" s="20"/>
      <c r="AG115" s="20"/>
      <c r="AH115" s="20"/>
      <c r="AI115" s="20"/>
      <c r="AJ115" s="20"/>
    </row>
    <row r="116" spans="1:36" ht="30" customHeight="1" x14ac:dyDescent="0.25">
      <c r="A116" s="59">
        <v>114</v>
      </c>
      <c r="B116" s="26" t="s">
        <v>69</v>
      </c>
      <c r="C116" s="183" t="s">
        <v>644</v>
      </c>
      <c r="D116" s="183" t="s">
        <v>92</v>
      </c>
      <c r="E116" s="27" t="s">
        <v>1587</v>
      </c>
      <c r="F116" s="183" t="s">
        <v>84</v>
      </c>
      <c r="G116" s="284" t="s">
        <v>125</v>
      </c>
      <c r="H116" s="48" t="s">
        <v>243</v>
      </c>
      <c r="I116" s="48" t="s">
        <v>434</v>
      </c>
      <c r="J116" s="30" t="s">
        <v>1193</v>
      </c>
      <c r="K116" s="27" t="s">
        <v>86</v>
      </c>
      <c r="L116" s="57" t="s">
        <v>244</v>
      </c>
      <c r="M116" s="57" t="s">
        <v>245</v>
      </c>
      <c r="N116" s="183" t="s">
        <v>246</v>
      </c>
      <c r="O116" s="183" t="s">
        <v>124</v>
      </c>
      <c r="P116" s="48" t="s">
        <v>248</v>
      </c>
      <c r="Q116" s="183" t="s">
        <v>357</v>
      </c>
      <c r="R116" s="48" t="s">
        <v>247</v>
      </c>
      <c r="S116" s="27" t="s">
        <v>427</v>
      </c>
      <c r="T116" s="27" t="s">
        <v>130</v>
      </c>
      <c r="U116" s="293"/>
      <c r="V116" s="27" t="s">
        <v>338</v>
      </c>
      <c r="W116" s="27" t="s">
        <v>1955</v>
      </c>
      <c r="X116" s="182" t="s">
        <v>249</v>
      </c>
      <c r="Y116" s="78">
        <v>42934</v>
      </c>
      <c r="Z116" s="182" t="s">
        <v>250</v>
      </c>
      <c r="AA116" s="35" t="str">
        <f t="shared" ref="AA116:AA126" ca="1" si="9">DATEDIF(Y116,TODAY(),"Y")&amp;" Years "&amp;DATEDIF(Y116,TODAY(),"ym")&amp;" Months "&amp;DATEDIF(Y116,TODAY(),"md")&amp;" Days"</f>
        <v>5 Years 6 Months 12 Days</v>
      </c>
      <c r="AB116" s="182">
        <f>43670+5080</f>
        <v>48750</v>
      </c>
      <c r="AC116" s="30" t="s">
        <v>448</v>
      </c>
      <c r="AD116" s="30"/>
      <c r="AE116" s="292"/>
      <c r="AF116" s="20"/>
      <c r="AG116" s="20"/>
      <c r="AH116" s="20"/>
      <c r="AI116" s="20"/>
      <c r="AJ116" s="20"/>
    </row>
    <row r="117" spans="1:36" ht="15" customHeight="1" x14ac:dyDescent="0.25">
      <c r="A117" s="59">
        <v>115</v>
      </c>
      <c r="B117" s="24" t="s">
        <v>80</v>
      </c>
      <c r="C117" s="30" t="s">
        <v>333</v>
      </c>
      <c r="D117" s="30" t="s">
        <v>332</v>
      </c>
      <c r="E117" s="27" t="s">
        <v>441</v>
      </c>
      <c r="F117" s="30" t="s">
        <v>84</v>
      </c>
      <c r="G117" s="279" t="s">
        <v>125</v>
      </c>
      <c r="H117" s="30" t="s">
        <v>323</v>
      </c>
      <c r="I117" s="30" t="s">
        <v>1192</v>
      </c>
      <c r="J117" s="30" t="s">
        <v>1098</v>
      </c>
      <c r="K117" s="27" t="s">
        <v>86</v>
      </c>
      <c r="L117" s="35" t="s">
        <v>324</v>
      </c>
      <c r="M117" s="236" t="s">
        <v>329</v>
      </c>
      <c r="N117" s="30" t="s">
        <v>330</v>
      </c>
      <c r="O117" s="30" t="s">
        <v>124</v>
      </c>
      <c r="P117" s="66" t="s">
        <v>412</v>
      </c>
      <c r="Q117" s="66" t="s">
        <v>413</v>
      </c>
      <c r="R117" s="30" t="s">
        <v>247</v>
      </c>
      <c r="S117" s="27" t="s">
        <v>427</v>
      </c>
      <c r="T117" s="27" t="s">
        <v>130</v>
      </c>
      <c r="U117" s="293"/>
      <c r="V117" s="27" t="s">
        <v>119</v>
      </c>
      <c r="W117" s="27" t="s">
        <v>1955</v>
      </c>
      <c r="X117" s="35">
        <v>766</v>
      </c>
      <c r="Y117" s="63">
        <v>43077</v>
      </c>
      <c r="Z117" s="63">
        <v>43077</v>
      </c>
      <c r="AA117" s="35" t="str">
        <f t="shared" ca="1" si="9"/>
        <v>5 Years 1 Months 22 Days</v>
      </c>
      <c r="AB117" s="35">
        <f>52839.43+5000</f>
        <v>57839.43</v>
      </c>
      <c r="AC117" s="36" t="s">
        <v>447</v>
      </c>
      <c r="AD117" s="30"/>
      <c r="AE117" s="292"/>
      <c r="AF117" s="20"/>
      <c r="AG117" s="20"/>
      <c r="AH117" s="20"/>
      <c r="AI117" s="20"/>
      <c r="AJ117" s="20"/>
    </row>
    <row r="118" spans="1:36" ht="15" customHeight="1" x14ac:dyDescent="0.25">
      <c r="A118" s="59">
        <v>116</v>
      </c>
      <c r="B118" s="24" t="s">
        <v>80</v>
      </c>
      <c r="C118" s="30" t="s">
        <v>331</v>
      </c>
      <c r="D118" s="27" t="s">
        <v>71</v>
      </c>
      <c r="E118" s="27" t="s">
        <v>441</v>
      </c>
      <c r="F118" s="30" t="s">
        <v>84</v>
      </c>
      <c r="G118" s="279" t="s">
        <v>125</v>
      </c>
      <c r="H118" s="30" t="s">
        <v>323</v>
      </c>
      <c r="I118" s="30" t="s">
        <v>1192</v>
      </c>
      <c r="J118" s="30" t="s">
        <v>1101</v>
      </c>
      <c r="K118" s="27" t="s">
        <v>86</v>
      </c>
      <c r="L118" s="35" t="s">
        <v>326</v>
      </c>
      <c r="M118" s="236" t="s">
        <v>329</v>
      </c>
      <c r="N118" s="30" t="s">
        <v>330</v>
      </c>
      <c r="O118" s="30" t="s">
        <v>124</v>
      </c>
      <c r="P118" s="66" t="s">
        <v>412</v>
      </c>
      <c r="Q118" s="66" t="s">
        <v>415</v>
      </c>
      <c r="R118" s="30" t="s">
        <v>247</v>
      </c>
      <c r="S118" s="27" t="s">
        <v>427</v>
      </c>
      <c r="T118" s="27" t="s">
        <v>130</v>
      </c>
      <c r="U118" s="293"/>
      <c r="V118" s="27" t="s">
        <v>119</v>
      </c>
      <c r="W118" s="27" t="s">
        <v>1955</v>
      </c>
      <c r="X118" s="35">
        <v>766</v>
      </c>
      <c r="Y118" s="63">
        <v>43077</v>
      </c>
      <c r="Z118" s="63">
        <v>43077</v>
      </c>
      <c r="AA118" s="35" t="str">
        <f t="shared" ca="1" si="9"/>
        <v>5 Years 1 Months 22 Days</v>
      </c>
      <c r="AB118" s="35">
        <f>52839.43+5000</f>
        <v>57839.43</v>
      </c>
      <c r="AC118" s="30" t="s">
        <v>429</v>
      </c>
      <c r="AD118" s="30"/>
      <c r="AE118" s="292"/>
      <c r="AF118" s="20"/>
      <c r="AG118" s="20"/>
      <c r="AH118" s="20"/>
      <c r="AI118" s="20"/>
      <c r="AJ118" s="20"/>
    </row>
    <row r="119" spans="1:36" ht="15" customHeight="1" x14ac:dyDescent="0.25">
      <c r="A119" s="59">
        <v>117</v>
      </c>
      <c r="B119" s="24" t="s">
        <v>80</v>
      </c>
      <c r="C119" s="30" t="s">
        <v>238</v>
      </c>
      <c r="D119" s="30" t="s">
        <v>332</v>
      </c>
      <c r="E119" s="27" t="s">
        <v>441</v>
      </c>
      <c r="F119" s="30" t="s">
        <v>84</v>
      </c>
      <c r="G119" s="279" t="s">
        <v>125</v>
      </c>
      <c r="H119" s="30" t="s">
        <v>323</v>
      </c>
      <c r="I119" s="30" t="s">
        <v>1192</v>
      </c>
      <c r="J119" s="30" t="s">
        <v>1099</v>
      </c>
      <c r="K119" s="27" t="s">
        <v>86</v>
      </c>
      <c r="L119" s="35" t="s">
        <v>327</v>
      </c>
      <c r="M119" s="236" t="s">
        <v>329</v>
      </c>
      <c r="N119" s="30" t="s">
        <v>330</v>
      </c>
      <c r="O119" s="30" t="s">
        <v>124</v>
      </c>
      <c r="P119" s="66" t="s">
        <v>412</v>
      </c>
      <c r="Q119" s="66" t="s">
        <v>416</v>
      </c>
      <c r="R119" s="30" t="s">
        <v>247</v>
      </c>
      <c r="S119" s="27" t="s">
        <v>427</v>
      </c>
      <c r="T119" s="27" t="s">
        <v>130</v>
      </c>
      <c r="U119" s="293"/>
      <c r="V119" s="27" t="s">
        <v>119</v>
      </c>
      <c r="W119" s="27" t="s">
        <v>1955</v>
      </c>
      <c r="X119" s="35">
        <v>766</v>
      </c>
      <c r="Y119" s="63">
        <v>43077</v>
      </c>
      <c r="Z119" s="63">
        <v>43077</v>
      </c>
      <c r="AA119" s="35" t="str">
        <f t="shared" ca="1" si="9"/>
        <v>5 Years 1 Months 22 Days</v>
      </c>
      <c r="AB119" s="35">
        <f>52839.43+5000</f>
        <v>57839.43</v>
      </c>
      <c r="AC119" s="30" t="s">
        <v>430</v>
      </c>
      <c r="AD119" s="30"/>
      <c r="AE119" s="292"/>
      <c r="AF119" s="20"/>
      <c r="AG119" s="20"/>
      <c r="AH119" s="20"/>
      <c r="AI119" s="20"/>
      <c r="AJ119" s="20"/>
    </row>
    <row r="120" spans="1:36" ht="15" customHeight="1" x14ac:dyDescent="0.25">
      <c r="A120" s="59">
        <v>118</v>
      </c>
      <c r="B120" s="24" t="s">
        <v>80</v>
      </c>
      <c r="C120" s="30" t="s">
        <v>207</v>
      </c>
      <c r="D120" s="30" t="s">
        <v>320</v>
      </c>
      <c r="E120" s="27" t="s">
        <v>441</v>
      </c>
      <c r="F120" s="30" t="s">
        <v>84</v>
      </c>
      <c r="G120" s="279" t="s">
        <v>125</v>
      </c>
      <c r="H120" s="30" t="s">
        <v>323</v>
      </c>
      <c r="I120" s="30" t="s">
        <v>1192</v>
      </c>
      <c r="J120" s="30" t="s">
        <v>1100</v>
      </c>
      <c r="K120" s="27" t="s">
        <v>86</v>
      </c>
      <c r="L120" s="35" t="s">
        <v>328</v>
      </c>
      <c r="M120" s="236" t="s">
        <v>329</v>
      </c>
      <c r="N120" s="30" t="s">
        <v>330</v>
      </c>
      <c r="O120" s="30" t="s">
        <v>124</v>
      </c>
      <c r="P120" s="66" t="s">
        <v>412</v>
      </c>
      <c r="Q120" s="66" t="s">
        <v>417</v>
      </c>
      <c r="R120" s="30" t="s">
        <v>247</v>
      </c>
      <c r="S120" s="27" t="s">
        <v>427</v>
      </c>
      <c r="T120" s="27" t="s">
        <v>130</v>
      </c>
      <c r="U120" s="293"/>
      <c r="V120" s="27" t="s">
        <v>119</v>
      </c>
      <c r="W120" s="27" t="s">
        <v>1955</v>
      </c>
      <c r="X120" s="35">
        <v>766</v>
      </c>
      <c r="Y120" s="63">
        <v>43077</v>
      </c>
      <c r="Z120" s="63">
        <v>43077</v>
      </c>
      <c r="AA120" s="35" t="str">
        <f t="shared" ca="1" si="9"/>
        <v>5 Years 1 Months 22 Days</v>
      </c>
      <c r="AB120" s="35">
        <f>52839.43+5000</f>
        <v>57839.43</v>
      </c>
      <c r="AC120" s="30" t="s">
        <v>431</v>
      </c>
      <c r="AD120" s="30"/>
      <c r="AE120" s="292"/>
      <c r="AF120" s="20"/>
      <c r="AG120" s="20"/>
      <c r="AH120" s="20"/>
      <c r="AI120" s="20"/>
      <c r="AJ120" s="20"/>
    </row>
    <row r="121" spans="1:36" ht="30" customHeight="1" x14ac:dyDescent="0.25">
      <c r="A121" s="59">
        <v>119</v>
      </c>
      <c r="B121" s="24" t="s">
        <v>80</v>
      </c>
      <c r="C121" s="66" t="s">
        <v>336</v>
      </c>
      <c r="D121" s="30" t="s">
        <v>71</v>
      </c>
      <c r="E121" s="30" t="s">
        <v>441</v>
      </c>
      <c r="F121" s="30" t="s">
        <v>647</v>
      </c>
      <c r="G121" s="279" t="s">
        <v>125</v>
      </c>
      <c r="H121" s="30" t="s">
        <v>648</v>
      </c>
      <c r="I121" s="30" t="s">
        <v>434</v>
      </c>
      <c r="J121" s="30" t="s">
        <v>1194</v>
      </c>
      <c r="K121" s="30" t="s">
        <v>655</v>
      </c>
      <c r="L121" s="39" t="s">
        <v>656</v>
      </c>
      <c r="M121" s="35" t="s">
        <v>649</v>
      </c>
      <c r="N121" s="30" t="s">
        <v>650</v>
      </c>
      <c r="O121" s="30" t="s">
        <v>651</v>
      </c>
      <c r="P121" s="66" t="s">
        <v>86</v>
      </c>
      <c r="Q121" s="30" t="s">
        <v>86</v>
      </c>
      <c r="R121" s="30" t="s">
        <v>652</v>
      </c>
      <c r="S121" s="30" t="s">
        <v>653</v>
      </c>
      <c r="T121" s="27" t="s">
        <v>130</v>
      </c>
      <c r="U121" s="289"/>
      <c r="V121" s="30" t="s">
        <v>119</v>
      </c>
      <c r="W121" s="30" t="s">
        <v>1955</v>
      </c>
      <c r="X121" s="35">
        <v>140</v>
      </c>
      <c r="Y121" s="63">
        <v>43228</v>
      </c>
      <c r="Z121" s="63">
        <v>43228</v>
      </c>
      <c r="AA121" s="35" t="str">
        <f t="shared" ca="1" si="9"/>
        <v>4 Years 8 Months 22 Days</v>
      </c>
      <c r="AB121" s="76">
        <v>31250</v>
      </c>
      <c r="AC121" s="30" t="s">
        <v>653</v>
      </c>
      <c r="AD121" s="30"/>
      <c r="AE121" s="292"/>
      <c r="AF121" s="20"/>
      <c r="AG121" s="20"/>
      <c r="AH121" s="20"/>
      <c r="AI121" s="20"/>
      <c r="AJ121" s="20"/>
    </row>
    <row r="122" spans="1:36" ht="15" customHeight="1" x14ac:dyDescent="0.25">
      <c r="A122" s="59">
        <v>120</v>
      </c>
      <c r="B122" s="24" t="s">
        <v>80</v>
      </c>
      <c r="C122" s="66" t="s">
        <v>658</v>
      </c>
      <c r="D122" s="30" t="s">
        <v>71</v>
      </c>
      <c r="E122" s="30" t="s">
        <v>441</v>
      </c>
      <c r="F122" s="30" t="s">
        <v>647</v>
      </c>
      <c r="G122" s="279" t="s">
        <v>125</v>
      </c>
      <c r="H122" s="30" t="s">
        <v>648</v>
      </c>
      <c r="I122" s="30" t="s">
        <v>434</v>
      </c>
      <c r="J122" s="30" t="s">
        <v>1195</v>
      </c>
      <c r="K122" s="30" t="s">
        <v>659</v>
      </c>
      <c r="L122" s="39" t="s">
        <v>660</v>
      </c>
      <c r="M122" s="35" t="s">
        <v>649</v>
      </c>
      <c r="N122" s="30" t="s">
        <v>650</v>
      </c>
      <c r="O122" s="30" t="s">
        <v>651</v>
      </c>
      <c r="P122" s="66" t="s">
        <v>86</v>
      </c>
      <c r="Q122" s="30" t="s">
        <v>86</v>
      </c>
      <c r="R122" s="30" t="s">
        <v>652</v>
      </c>
      <c r="S122" s="30" t="s">
        <v>653</v>
      </c>
      <c r="T122" s="27" t="s">
        <v>130</v>
      </c>
      <c r="U122" s="289"/>
      <c r="V122" s="30" t="s">
        <v>119</v>
      </c>
      <c r="W122" s="30" t="s">
        <v>1955</v>
      </c>
      <c r="X122" s="35">
        <v>140</v>
      </c>
      <c r="Y122" s="63">
        <v>43228</v>
      </c>
      <c r="Z122" s="63">
        <v>43228</v>
      </c>
      <c r="AA122" s="35" t="str">
        <f t="shared" ca="1" si="9"/>
        <v>4 Years 8 Months 22 Days</v>
      </c>
      <c r="AB122" s="76">
        <v>31250</v>
      </c>
      <c r="AC122" s="30" t="s">
        <v>653</v>
      </c>
      <c r="AD122" s="30"/>
      <c r="AE122" s="292"/>
      <c r="AF122" s="20"/>
      <c r="AG122" s="20"/>
      <c r="AH122" s="20"/>
      <c r="AI122" s="20"/>
      <c r="AJ122" s="20"/>
    </row>
    <row r="123" spans="1:36" ht="15" customHeight="1" x14ac:dyDescent="0.25">
      <c r="A123" s="59">
        <v>121</v>
      </c>
      <c r="B123" s="24" t="s">
        <v>80</v>
      </c>
      <c r="C123" s="66" t="s">
        <v>661</v>
      </c>
      <c r="D123" s="30" t="s">
        <v>71</v>
      </c>
      <c r="E123" s="30" t="s">
        <v>441</v>
      </c>
      <c r="F123" s="30" t="s">
        <v>647</v>
      </c>
      <c r="G123" s="279" t="s">
        <v>125</v>
      </c>
      <c r="H123" s="30" t="s">
        <v>648</v>
      </c>
      <c r="I123" s="30" t="s">
        <v>434</v>
      </c>
      <c r="J123" s="30" t="s">
        <v>1196</v>
      </c>
      <c r="K123" s="30" t="s">
        <v>662</v>
      </c>
      <c r="L123" s="39" t="s">
        <v>663</v>
      </c>
      <c r="M123" s="35" t="s">
        <v>649</v>
      </c>
      <c r="N123" s="30" t="s">
        <v>650</v>
      </c>
      <c r="O123" s="30" t="s">
        <v>651</v>
      </c>
      <c r="P123" s="66" t="s">
        <v>86</v>
      </c>
      <c r="Q123" s="30" t="s">
        <v>86</v>
      </c>
      <c r="R123" s="30" t="s">
        <v>652</v>
      </c>
      <c r="S123" s="30" t="s">
        <v>653</v>
      </c>
      <c r="T123" s="27" t="s">
        <v>130</v>
      </c>
      <c r="U123" s="289"/>
      <c r="V123" s="30" t="s">
        <v>119</v>
      </c>
      <c r="W123" s="30" t="s">
        <v>1955</v>
      </c>
      <c r="X123" s="35">
        <v>140</v>
      </c>
      <c r="Y123" s="63">
        <v>43228</v>
      </c>
      <c r="Z123" s="63">
        <v>43228</v>
      </c>
      <c r="AA123" s="35" t="str">
        <f t="shared" ca="1" si="9"/>
        <v>4 Years 8 Months 22 Days</v>
      </c>
      <c r="AB123" s="76">
        <v>31250</v>
      </c>
      <c r="AC123" s="30" t="s">
        <v>653</v>
      </c>
      <c r="AD123" s="30"/>
      <c r="AE123" s="292"/>
      <c r="AF123" s="20"/>
      <c r="AG123" s="20"/>
      <c r="AH123" s="20"/>
      <c r="AI123" s="20"/>
      <c r="AJ123" s="20"/>
    </row>
    <row r="124" spans="1:36" ht="15" customHeight="1" x14ac:dyDescent="0.25">
      <c r="A124" s="59">
        <v>122</v>
      </c>
      <c r="B124" s="24" t="s">
        <v>80</v>
      </c>
      <c r="C124" s="66" t="s">
        <v>1216</v>
      </c>
      <c r="D124" s="30" t="s">
        <v>71</v>
      </c>
      <c r="E124" s="30" t="s">
        <v>441</v>
      </c>
      <c r="F124" s="30" t="s">
        <v>647</v>
      </c>
      <c r="G124" s="279" t="s">
        <v>125</v>
      </c>
      <c r="H124" s="30" t="s">
        <v>648</v>
      </c>
      <c r="I124" s="30" t="s">
        <v>434</v>
      </c>
      <c r="J124" s="30" t="s">
        <v>1197</v>
      </c>
      <c r="K124" s="30" t="s">
        <v>664</v>
      </c>
      <c r="L124" s="39" t="s">
        <v>665</v>
      </c>
      <c r="M124" s="35" t="s">
        <v>649</v>
      </c>
      <c r="N124" s="30" t="s">
        <v>650</v>
      </c>
      <c r="O124" s="30" t="s">
        <v>651</v>
      </c>
      <c r="P124" s="66" t="s">
        <v>86</v>
      </c>
      <c r="Q124" s="30" t="s">
        <v>86</v>
      </c>
      <c r="R124" s="30" t="s">
        <v>652</v>
      </c>
      <c r="S124" s="30" t="s">
        <v>653</v>
      </c>
      <c r="T124" s="27" t="s">
        <v>130</v>
      </c>
      <c r="U124" s="289"/>
      <c r="V124" s="30" t="s">
        <v>119</v>
      </c>
      <c r="W124" s="30" t="s">
        <v>1955</v>
      </c>
      <c r="X124" s="35">
        <v>140</v>
      </c>
      <c r="Y124" s="63">
        <v>43228</v>
      </c>
      <c r="Z124" s="63">
        <v>43228</v>
      </c>
      <c r="AA124" s="35" t="str">
        <f t="shared" ca="1" si="9"/>
        <v>4 Years 8 Months 22 Days</v>
      </c>
      <c r="AB124" s="76">
        <v>31250</v>
      </c>
      <c r="AC124" s="30" t="s">
        <v>653</v>
      </c>
      <c r="AD124" s="30"/>
      <c r="AE124" s="292"/>
      <c r="AF124" s="20"/>
      <c r="AG124" s="20"/>
      <c r="AH124" s="20"/>
      <c r="AI124" s="20"/>
      <c r="AJ124" s="20"/>
    </row>
    <row r="125" spans="1:36" ht="15" customHeight="1" x14ac:dyDescent="0.25">
      <c r="A125" s="59">
        <v>123</v>
      </c>
      <c r="B125" s="24" t="s">
        <v>80</v>
      </c>
      <c r="C125" s="66" t="s">
        <v>1215</v>
      </c>
      <c r="D125" s="30" t="s">
        <v>71</v>
      </c>
      <c r="E125" s="30" t="s">
        <v>441</v>
      </c>
      <c r="F125" s="30" t="s">
        <v>654</v>
      </c>
      <c r="G125" s="279" t="s">
        <v>125</v>
      </c>
      <c r="H125" s="30" t="s">
        <v>648</v>
      </c>
      <c r="I125" s="30" t="s">
        <v>434</v>
      </c>
      <c r="J125" s="30" t="s">
        <v>1198</v>
      </c>
      <c r="K125" s="30" t="s">
        <v>666</v>
      </c>
      <c r="L125" s="39" t="s">
        <v>657</v>
      </c>
      <c r="M125" s="35" t="s">
        <v>649</v>
      </c>
      <c r="N125" s="30" t="s">
        <v>650</v>
      </c>
      <c r="O125" s="30" t="s">
        <v>651</v>
      </c>
      <c r="P125" s="66" t="s">
        <v>86</v>
      </c>
      <c r="Q125" s="30" t="s">
        <v>86</v>
      </c>
      <c r="R125" s="30" t="s">
        <v>652</v>
      </c>
      <c r="S125" s="30" t="s">
        <v>653</v>
      </c>
      <c r="T125" s="27" t="s">
        <v>130</v>
      </c>
      <c r="U125" s="289"/>
      <c r="V125" s="30" t="s">
        <v>119</v>
      </c>
      <c r="W125" s="30" t="s">
        <v>1955</v>
      </c>
      <c r="X125" s="35">
        <v>140</v>
      </c>
      <c r="Y125" s="63">
        <v>43228</v>
      </c>
      <c r="Z125" s="63">
        <v>43228</v>
      </c>
      <c r="AA125" s="35" t="str">
        <f t="shared" ca="1" si="9"/>
        <v>4 Years 8 Months 22 Days</v>
      </c>
      <c r="AB125" s="76">
        <v>31250</v>
      </c>
      <c r="AC125" s="30" t="s">
        <v>653</v>
      </c>
      <c r="AD125" s="30"/>
      <c r="AE125" s="292"/>
      <c r="AF125" s="20"/>
      <c r="AG125" s="20"/>
      <c r="AH125" s="20"/>
      <c r="AI125" s="20"/>
      <c r="AJ125" s="20"/>
    </row>
    <row r="126" spans="1:36" ht="15" customHeight="1" x14ac:dyDescent="0.25">
      <c r="A126" s="59">
        <v>124</v>
      </c>
      <c r="B126" s="24" t="s">
        <v>80</v>
      </c>
      <c r="C126" s="66" t="s">
        <v>1087</v>
      </c>
      <c r="D126" s="27" t="s">
        <v>71</v>
      </c>
      <c r="E126" s="30" t="s">
        <v>441</v>
      </c>
      <c r="F126" s="30" t="s">
        <v>654</v>
      </c>
      <c r="G126" s="279" t="s">
        <v>125</v>
      </c>
      <c r="H126" s="30" t="s">
        <v>648</v>
      </c>
      <c r="I126" s="30" t="s">
        <v>1192</v>
      </c>
      <c r="J126" s="30" t="s">
        <v>1096</v>
      </c>
      <c r="K126" s="30" t="s">
        <v>86</v>
      </c>
      <c r="L126" s="39" t="s">
        <v>667</v>
      </c>
      <c r="M126" s="35" t="s">
        <v>649</v>
      </c>
      <c r="N126" s="30" t="s">
        <v>650</v>
      </c>
      <c r="O126" s="30" t="s">
        <v>651</v>
      </c>
      <c r="P126" s="66" t="s">
        <v>86</v>
      </c>
      <c r="Q126" s="30" t="s">
        <v>86</v>
      </c>
      <c r="R126" s="30" t="s">
        <v>652</v>
      </c>
      <c r="S126" s="30" t="s">
        <v>653</v>
      </c>
      <c r="T126" s="27" t="s">
        <v>130</v>
      </c>
      <c r="U126" s="289"/>
      <c r="V126" s="30" t="s">
        <v>119</v>
      </c>
      <c r="W126" s="30" t="s">
        <v>1955</v>
      </c>
      <c r="X126" s="35">
        <v>140</v>
      </c>
      <c r="Y126" s="63">
        <v>43228</v>
      </c>
      <c r="Z126" s="63">
        <v>43228</v>
      </c>
      <c r="AA126" s="35" t="str">
        <f t="shared" ca="1" si="9"/>
        <v>4 Years 8 Months 22 Days</v>
      </c>
      <c r="AB126" s="76">
        <v>31250</v>
      </c>
      <c r="AC126" s="30" t="s">
        <v>653</v>
      </c>
      <c r="AD126" s="30"/>
      <c r="AE126" s="292"/>
      <c r="AF126" s="20"/>
      <c r="AG126" s="20"/>
      <c r="AH126" s="20"/>
      <c r="AI126" s="20"/>
      <c r="AJ126" s="20"/>
    </row>
    <row r="127" spans="1:36" ht="15" customHeight="1" x14ac:dyDescent="0.25">
      <c r="A127" s="59">
        <v>125</v>
      </c>
      <c r="B127" s="27" t="s">
        <v>81</v>
      </c>
      <c r="C127" s="27" t="s">
        <v>314</v>
      </c>
      <c r="D127" s="27" t="s">
        <v>127</v>
      </c>
      <c r="E127" s="27" t="s">
        <v>441</v>
      </c>
      <c r="F127" s="27" t="s">
        <v>84</v>
      </c>
      <c r="G127" s="211" t="str">
        <f t="shared" ref="G127:G129" si="10">LEFT(H127,3)</f>
        <v>DEL</v>
      </c>
      <c r="H127" s="27" t="s">
        <v>26</v>
      </c>
      <c r="I127" s="27" t="s">
        <v>434</v>
      </c>
      <c r="J127" s="27" t="s">
        <v>101</v>
      </c>
      <c r="K127" s="27" t="s">
        <v>86</v>
      </c>
      <c r="L127" s="59" t="s">
        <v>86</v>
      </c>
      <c r="M127" s="275" t="s">
        <v>27</v>
      </c>
      <c r="N127" s="27" t="s">
        <v>9</v>
      </c>
      <c r="O127" s="27" t="s">
        <v>10</v>
      </c>
      <c r="P127" s="60" t="s">
        <v>6</v>
      </c>
      <c r="Q127" s="27" t="s">
        <v>86</v>
      </c>
      <c r="R127" s="27" t="s">
        <v>29</v>
      </c>
      <c r="S127" s="27" t="s">
        <v>445</v>
      </c>
      <c r="T127" s="27" t="s">
        <v>130</v>
      </c>
      <c r="U127" s="293"/>
      <c r="V127" s="27" t="s">
        <v>86</v>
      </c>
      <c r="W127" s="27" t="s">
        <v>2020</v>
      </c>
      <c r="X127" s="59" t="s">
        <v>86</v>
      </c>
      <c r="Y127" s="59" t="s">
        <v>86</v>
      </c>
      <c r="Z127" s="59" t="s">
        <v>86</v>
      </c>
      <c r="AA127" s="64" t="s">
        <v>1217</v>
      </c>
      <c r="AB127" s="59" t="s">
        <v>86</v>
      </c>
      <c r="AC127" s="27" t="s">
        <v>445</v>
      </c>
      <c r="AD127" s="27"/>
      <c r="AE127" s="292"/>
      <c r="AF127" s="20"/>
      <c r="AG127" s="20"/>
      <c r="AH127" s="20"/>
      <c r="AI127" s="20"/>
      <c r="AJ127" s="20"/>
    </row>
    <row r="128" spans="1:36" ht="15" customHeight="1" x14ac:dyDescent="0.25">
      <c r="A128" s="59">
        <v>126</v>
      </c>
      <c r="B128" s="27" t="s">
        <v>81</v>
      </c>
      <c r="C128" s="27" t="s">
        <v>120</v>
      </c>
      <c r="D128" s="27" t="s">
        <v>120</v>
      </c>
      <c r="E128" s="27" t="s">
        <v>441</v>
      </c>
      <c r="F128" s="27" t="s">
        <v>84</v>
      </c>
      <c r="G128" s="211" t="str">
        <f t="shared" si="10"/>
        <v>DEL</v>
      </c>
      <c r="H128" s="27" t="s">
        <v>18</v>
      </c>
      <c r="I128" s="27" t="s">
        <v>434</v>
      </c>
      <c r="J128" s="27" t="s">
        <v>101</v>
      </c>
      <c r="K128" s="27" t="s">
        <v>86</v>
      </c>
      <c r="L128" s="59" t="s">
        <v>1150</v>
      </c>
      <c r="M128" s="275" t="s">
        <v>19</v>
      </c>
      <c r="N128" s="27" t="s">
        <v>11</v>
      </c>
      <c r="O128" s="27" t="s">
        <v>10</v>
      </c>
      <c r="P128" s="60" t="s">
        <v>6</v>
      </c>
      <c r="Q128" s="27" t="s">
        <v>86</v>
      </c>
      <c r="R128" s="27" t="s">
        <v>17</v>
      </c>
      <c r="S128" s="27" t="s">
        <v>445</v>
      </c>
      <c r="T128" s="27" t="s">
        <v>130</v>
      </c>
      <c r="U128" s="293"/>
      <c r="V128" s="27" t="s">
        <v>86</v>
      </c>
      <c r="W128" s="27" t="s">
        <v>2020</v>
      </c>
      <c r="X128" s="59" t="s">
        <v>86</v>
      </c>
      <c r="Y128" s="59" t="s">
        <v>86</v>
      </c>
      <c r="Z128" s="59" t="s">
        <v>86</v>
      </c>
      <c r="AA128" s="64" t="s">
        <v>1217</v>
      </c>
      <c r="AB128" s="59" t="s">
        <v>86</v>
      </c>
      <c r="AC128" s="27" t="s">
        <v>445</v>
      </c>
      <c r="AD128" s="27"/>
      <c r="AE128" s="292"/>
      <c r="AF128" s="20"/>
      <c r="AG128" s="20"/>
      <c r="AH128" s="20"/>
      <c r="AI128" s="20"/>
      <c r="AJ128" s="20"/>
    </row>
    <row r="129" spans="1:36" ht="15" customHeight="1" x14ac:dyDescent="0.25">
      <c r="A129" s="59">
        <v>127</v>
      </c>
      <c r="B129" s="27" t="s">
        <v>81</v>
      </c>
      <c r="C129" s="27" t="s">
        <v>646</v>
      </c>
      <c r="D129" s="27" t="s">
        <v>72</v>
      </c>
      <c r="E129" s="27" t="s">
        <v>441</v>
      </c>
      <c r="F129" s="27" t="s">
        <v>84</v>
      </c>
      <c r="G129" s="211" t="str">
        <f t="shared" si="10"/>
        <v>DEL</v>
      </c>
      <c r="H129" s="27" t="s">
        <v>7</v>
      </c>
      <c r="I129" s="27" t="s">
        <v>434</v>
      </c>
      <c r="J129" s="27" t="s">
        <v>1199</v>
      </c>
      <c r="K129" s="27" t="s">
        <v>86</v>
      </c>
      <c r="L129" s="59" t="s">
        <v>183</v>
      </c>
      <c r="M129" s="275" t="s">
        <v>19</v>
      </c>
      <c r="N129" s="27" t="s">
        <v>13</v>
      </c>
      <c r="O129" s="27" t="s">
        <v>10</v>
      </c>
      <c r="P129" s="60" t="s">
        <v>6</v>
      </c>
      <c r="Q129" s="27" t="s">
        <v>86</v>
      </c>
      <c r="R129" s="27" t="s">
        <v>17</v>
      </c>
      <c r="S129" s="27" t="s">
        <v>445</v>
      </c>
      <c r="T129" s="27" t="s">
        <v>130</v>
      </c>
      <c r="U129" s="293"/>
      <c r="V129" s="27" t="s">
        <v>86</v>
      </c>
      <c r="W129" s="27" t="s">
        <v>2020</v>
      </c>
      <c r="X129" s="59" t="s">
        <v>86</v>
      </c>
      <c r="Y129" s="59" t="s">
        <v>86</v>
      </c>
      <c r="Z129" s="59" t="s">
        <v>86</v>
      </c>
      <c r="AA129" s="64" t="s">
        <v>1217</v>
      </c>
      <c r="AB129" s="59" t="s">
        <v>86</v>
      </c>
      <c r="AC129" s="27" t="s">
        <v>445</v>
      </c>
      <c r="AD129" s="27"/>
      <c r="AE129" s="292"/>
      <c r="AF129" s="20"/>
      <c r="AG129" s="20"/>
      <c r="AH129" s="20"/>
      <c r="AI129" s="20"/>
      <c r="AJ129" s="20"/>
    </row>
    <row r="130" spans="1:36" s="365" customFormat="1" ht="15" customHeight="1" x14ac:dyDescent="0.25">
      <c r="A130" s="356">
        <v>128</v>
      </c>
      <c r="B130" s="188" t="s">
        <v>81</v>
      </c>
      <c r="C130" s="188" t="s">
        <v>182</v>
      </c>
      <c r="D130" s="357" t="s">
        <v>71</v>
      </c>
      <c r="E130" s="357" t="s">
        <v>441</v>
      </c>
      <c r="F130" s="188" t="s">
        <v>418</v>
      </c>
      <c r="G130" s="358" t="s">
        <v>419</v>
      </c>
      <c r="H130" s="188" t="s">
        <v>420</v>
      </c>
      <c r="I130" s="188" t="s">
        <v>1192</v>
      </c>
      <c r="J130" s="188" t="s">
        <v>1095</v>
      </c>
      <c r="K130" s="357" t="s">
        <v>86</v>
      </c>
      <c r="L130" s="359" t="s">
        <v>421</v>
      </c>
      <c r="M130" s="360" t="s">
        <v>422</v>
      </c>
      <c r="N130" s="188" t="s">
        <v>423</v>
      </c>
      <c r="O130" s="188" t="s">
        <v>424</v>
      </c>
      <c r="P130" s="361" t="s">
        <v>440</v>
      </c>
      <c r="Q130" s="360" t="s">
        <v>425</v>
      </c>
      <c r="R130" s="188" t="s">
        <v>426</v>
      </c>
      <c r="S130" s="357" t="s">
        <v>427</v>
      </c>
      <c r="T130" s="357" t="s">
        <v>130</v>
      </c>
      <c r="U130" s="293"/>
      <c r="V130" s="357" t="s">
        <v>119</v>
      </c>
      <c r="W130" s="357" t="s">
        <v>1955</v>
      </c>
      <c r="X130" s="360" t="s">
        <v>439</v>
      </c>
      <c r="Y130" s="362">
        <v>43077</v>
      </c>
      <c r="Z130" s="362">
        <v>43077</v>
      </c>
      <c r="AA130" s="360" t="str">
        <f ca="1">DATEDIF(Y130,TODAY(),"Y")&amp;" Years "&amp;DATEDIF(Y130,TODAY(),"ym")&amp;" Months "&amp;DATEDIF(Y130,TODAY(),"md")&amp;" Days"</f>
        <v>5 Years 1 Months 22 Days</v>
      </c>
      <c r="AB130" s="360">
        <f>7979+69447</f>
        <v>77426</v>
      </c>
      <c r="AC130" s="188" t="s">
        <v>432</v>
      </c>
      <c r="AD130" s="188" t="s">
        <v>2093</v>
      </c>
      <c r="AE130" s="363"/>
      <c r="AF130" s="364"/>
      <c r="AG130" s="364"/>
      <c r="AH130" s="364"/>
      <c r="AI130" s="364"/>
      <c r="AJ130" s="364"/>
    </row>
    <row r="131" spans="1:36" ht="15" customHeight="1" x14ac:dyDescent="0.25">
      <c r="A131" s="59">
        <v>129</v>
      </c>
      <c r="B131" s="25" t="s">
        <v>79</v>
      </c>
      <c r="C131" s="27" t="s">
        <v>14</v>
      </c>
      <c r="D131" s="27" t="s">
        <v>73</v>
      </c>
      <c r="E131" s="27" t="s">
        <v>441</v>
      </c>
      <c r="F131" s="27" t="s">
        <v>84</v>
      </c>
      <c r="G131" s="211" t="str">
        <f t="shared" ref="G131:G132" si="11">LEFT(H131,3)</f>
        <v>DEL</v>
      </c>
      <c r="H131" s="27" t="s">
        <v>20</v>
      </c>
      <c r="I131" s="27" t="s">
        <v>434</v>
      </c>
      <c r="J131" s="27" t="s">
        <v>101</v>
      </c>
      <c r="K131" s="27" t="s">
        <v>86</v>
      </c>
      <c r="L131" s="59" t="s">
        <v>86</v>
      </c>
      <c r="M131" s="59" t="s">
        <v>19</v>
      </c>
      <c r="N131" s="27" t="s">
        <v>9</v>
      </c>
      <c r="O131" s="27" t="s">
        <v>10</v>
      </c>
      <c r="P131" s="60" t="s">
        <v>6</v>
      </c>
      <c r="Q131" s="27" t="s">
        <v>86</v>
      </c>
      <c r="R131" s="27" t="s">
        <v>17</v>
      </c>
      <c r="S131" s="27" t="s">
        <v>445</v>
      </c>
      <c r="T131" s="27" t="s">
        <v>130</v>
      </c>
      <c r="U131" s="293"/>
      <c r="V131" s="27" t="s">
        <v>86</v>
      </c>
      <c r="W131" s="27" t="s">
        <v>2020</v>
      </c>
      <c r="X131" s="59" t="s">
        <v>86</v>
      </c>
      <c r="Y131" s="59" t="s">
        <v>86</v>
      </c>
      <c r="Z131" s="59" t="s">
        <v>86</v>
      </c>
      <c r="AA131" s="64" t="s">
        <v>1217</v>
      </c>
      <c r="AB131" s="59" t="s">
        <v>86</v>
      </c>
      <c r="AC131" s="27" t="s">
        <v>445</v>
      </c>
      <c r="AD131" s="27"/>
      <c r="AE131" s="292"/>
      <c r="AF131" s="20"/>
      <c r="AG131" s="20"/>
      <c r="AH131" s="20"/>
      <c r="AI131" s="20"/>
      <c r="AJ131" s="20"/>
    </row>
    <row r="132" spans="1:36" ht="15" customHeight="1" x14ac:dyDescent="0.25">
      <c r="A132" s="59">
        <v>130</v>
      </c>
      <c r="B132" s="25" t="s">
        <v>79</v>
      </c>
      <c r="C132" s="27" t="s">
        <v>14</v>
      </c>
      <c r="D132" s="27" t="s">
        <v>22</v>
      </c>
      <c r="E132" s="27" t="s">
        <v>441</v>
      </c>
      <c r="F132" s="27" t="s">
        <v>84</v>
      </c>
      <c r="G132" s="211" t="str">
        <f t="shared" si="11"/>
        <v>DEL</v>
      </c>
      <c r="H132" s="27" t="s">
        <v>20</v>
      </c>
      <c r="I132" s="27" t="s">
        <v>434</v>
      </c>
      <c r="J132" s="27" t="s">
        <v>101</v>
      </c>
      <c r="K132" s="27" t="s">
        <v>86</v>
      </c>
      <c r="L132" s="59" t="s">
        <v>86</v>
      </c>
      <c r="M132" s="59" t="s">
        <v>19</v>
      </c>
      <c r="N132" s="27" t="s">
        <v>11</v>
      </c>
      <c r="O132" s="27" t="s">
        <v>10</v>
      </c>
      <c r="P132" s="60" t="s">
        <v>6</v>
      </c>
      <c r="Q132" s="27" t="s">
        <v>86</v>
      </c>
      <c r="R132" s="27" t="s">
        <v>17</v>
      </c>
      <c r="S132" s="27" t="s">
        <v>445</v>
      </c>
      <c r="T132" s="27" t="s">
        <v>130</v>
      </c>
      <c r="U132" s="293"/>
      <c r="V132" s="27" t="s">
        <v>86</v>
      </c>
      <c r="W132" s="27" t="s">
        <v>2020</v>
      </c>
      <c r="X132" s="59" t="s">
        <v>86</v>
      </c>
      <c r="Y132" s="59" t="s">
        <v>86</v>
      </c>
      <c r="Z132" s="59" t="s">
        <v>86</v>
      </c>
      <c r="AA132" s="64" t="s">
        <v>1217</v>
      </c>
      <c r="AB132" s="59" t="s">
        <v>86</v>
      </c>
      <c r="AC132" s="27" t="s">
        <v>445</v>
      </c>
      <c r="AD132" s="27"/>
      <c r="AE132" s="292"/>
      <c r="AF132" s="20"/>
      <c r="AG132" s="20"/>
      <c r="AH132" s="20"/>
      <c r="AI132" s="20"/>
      <c r="AJ132" s="20"/>
    </row>
    <row r="133" spans="1:36" ht="15" customHeight="1" x14ac:dyDescent="0.25">
      <c r="A133" s="59">
        <v>131</v>
      </c>
      <c r="B133" s="25" t="s">
        <v>79</v>
      </c>
      <c r="C133" s="27" t="s">
        <v>14</v>
      </c>
      <c r="D133" s="27" t="s">
        <v>22</v>
      </c>
      <c r="E133" s="27" t="s">
        <v>441</v>
      </c>
      <c r="F133" s="27" t="s">
        <v>84</v>
      </c>
      <c r="G133" s="211" t="str">
        <f t="shared" ref="G133:G134" si="12">LEFT(H133,3)</f>
        <v>DEL</v>
      </c>
      <c r="H133" s="27" t="s">
        <v>20</v>
      </c>
      <c r="I133" s="27" t="s">
        <v>434</v>
      </c>
      <c r="J133" s="27" t="s">
        <v>101</v>
      </c>
      <c r="K133" s="27" t="s">
        <v>86</v>
      </c>
      <c r="L133" s="59" t="s">
        <v>86</v>
      </c>
      <c r="M133" s="59" t="s">
        <v>19</v>
      </c>
      <c r="N133" s="27" t="s">
        <v>11</v>
      </c>
      <c r="O133" s="27" t="s">
        <v>10</v>
      </c>
      <c r="P133" s="60" t="s">
        <v>6</v>
      </c>
      <c r="Q133" s="27" t="s">
        <v>86</v>
      </c>
      <c r="R133" s="27" t="s">
        <v>17</v>
      </c>
      <c r="S133" s="27" t="s">
        <v>445</v>
      </c>
      <c r="T133" s="27" t="s">
        <v>130</v>
      </c>
      <c r="U133" s="293"/>
      <c r="V133" s="27" t="s">
        <v>86</v>
      </c>
      <c r="W133" s="27" t="s">
        <v>2020</v>
      </c>
      <c r="X133" s="59" t="s">
        <v>86</v>
      </c>
      <c r="Y133" s="59" t="s">
        <v>86</v>
      </c>
      <c r="Z133" s="59" t="s">
        <v>86</v>
      </c>
      <c r="AA133" s="64" t="s">
        <v>1217</v>
      </c>
      <c r="AB133" s="59" t="s">
        <v>86</v>
      </c>
      <c r="AC133" s="27" t="s">
        <v>445</v>
      </c>
      <c r="AD133" s="27"/>
      <c r="AE133" s="292"/>
      <c r="AF133" s="20"/>
      <c r="AG133" s="20"/>
      <c r="AH133" s="20"/>
      <c r="AI133" s="20"/>
      <c r="AJ133" s="20"/>
    </row>
    <row r="134" spans="1:36" ht="15" customHeight="1" x14ac:dyDescent="0.25">
      <c r="A134" s="59">
        <v>132</v>
      </c>
      <c r="B134" s="25" t="s">
        <v>79</v>
      </c>
      <c r="C134" s="27" t="s">
        <v>25</v>
      </c>
      <c r="D134" s="27" t="s">
        <v>22</v>
      </c>
      <c r="E134" s="27" t="s">
        <v>441</v>
      </c>
      <c r="F134" s="27" t="s">
        <v>84</v>
      </c>
      <c r="G134" s="211" t="str">
        <f t="shared" si="12"/>
        <v>DEL</v>
      </c>
      <c r="H134" s="27" t="s">
        <v>26</v>
      </c>
      <c r="I134" s="27" t="s">
        <v>434</v>
      </c>
      <c r="J134" s="27" t="s">
        <v>101</v>
      </c>
      <c r="K134" s="27" t="s">
        <v>86</v>
      </c>
      <c r="L134" s="59" t="s">
        <v>86</v>
      </c>
      <c r="M134" s="59" t="s">
        <v>19</v>
      </c>
      <c r="N134" s="27" t="s">
        <v>9</v>
      </c>
      <c r="O134" s="27" t="s">
        <v>28</v>
      </c>
      <c r="P134" s="60" t="s">
        <v>6</v>
      </c>
      <c r="Q134" s="27" t="s">
        <v>86</v>
      </c>
      <c r="R134" s="27" t="s">
        <v>29</v>
      </c>
      <c r="S134" s="27" t="s">
        <v>445</v>
      </c>
      <c r="T134" s="27" t="s">
        <v>130</v>
      </c>
      <c r="U134" s="293"/>
      <c r="V134" s="27" t="s">
        <v>86</v>
      </c>
      <c r="W134" s="27" t="s">
        <v>2020</v>
      </c>
      <c r="X134" s="59" t="s">
        <v>86</v>
      </c>
      <c r="Y134" s="59" t="s">
        <v>86</v>
      </c>
      <c r="Z134" s="59" t="s">
        <v>86</v>
      </c>
      <c r="AA134" s="64" t="s">
        <v>1217</v>
      </c>
      <c r="AB134" s="59" t="s">
        <v>86</v>
      </c>
      <c r="AC134" s="27" t="s">
        <v>445</v>
      </c>
      <c r="AD134" s="27"/>
      <c r="AE134" s="292"/>
      <c r="AF134" s="20"/>
      <c r="AG134" s="20"/>
      <c r="AH134" s="20"/>
      <c r="AI134" s="20"/>
      <c r="AJ134" s="20"/>
    </row>
    <row r="135" spans="1:36" x14ac:dyDescent="0.25">
      <c r="A135" s="59">
        <v>133</v>
      </c>
      <c r="B135" s="26" t="s">
        <v>80</v>
      </c>
      <c r="C135" s="27" t="s">
        <v>24</v>
      </c>
      <c r="D135" s="27" t="s">
        <v>67</v>
      </c>
      <c r="E135" s="27" t="s">
        <v>441</v>
      </c>
      <c r="F135" s="265" t="s">
        <v>84</v>
      </c>
      <c r="G135" s="284" t="s">
        <v>125</v>
      </c>
      <c r="H135" s="48" t="s">
        <v>251</v>
      </c>
      <c r="I135" s="48" t="s">
        <v>1192</v>
      </c>
      <c r="J135" s="30" t="s">
        <v>1200</v>
      </c>
      <c r="K135" s="27" t="s">
        <v>86</v>
      </c>
      <c r="L135" s="57" t="s">
        <v>252</v>
      </c>
      <c r="M135" s="57" t="s">
        <v>253</v>
      </c>
      <c r="N135" s="183" t="s">
        <v>1952</v>
      </c>
      <c r="O135" s="183" t="s">
        <v>124</v>
      </c>
      <c r="P135" s="48" t="s">
        <v>358</v>
      </c>
      <c r="Q135" s="183" t="s">
        <v>359</v>
      </c>
      <c r="R135" s="48" t="s">
        <v>247</v>
      </c>
      <c r="S135" s="27" t="s">
        <v>427</v>
      </c>
      <c r="T135" s="27" t="s">
        <v>1633</v>
      </c>
      <c r="U135" s="293"/>
      <c r="V135" s="27" t="s">
        <v>338</v>
      </c>
      <c r="W135" s="27" t="s">
        <v>1955</v>
      </c>
      <c r="X135" s="182" t="s">
        <v>302</v>
      </c>
      <c r="Y135" s="78">
        <v>42949</v>
      </c>
      <c r="Z135" s="182" t="s">
        <v>303</v>
      </c>
      <c r="AA135" s="35" t="str">
        <f t="shared" ref="AA135:AA166" ca="1" si="13">DATEDIF(Y135,TODAY(),"Y")&amp;" Years "&amp;DATEDIF(Y135,TODAY(),"ym")&amp;" Months "&amp;DATEDIF(Y135,TODAY(),"md")&amp;" Days"</f>
        <v>5 Years 5 Months 28 Days</v>
      </c>
      <c r="AB135" s="182">
        <v>48750</v>
      </c>
      <c r="AC135" s="36" t="s">
        <v>449</v>
      </c>
      <c r="AD135" s="30"/>
      <c r="AE135" s="294" t="s">
        <v>1294</v>
      </c>
      <c r="AF135" s="20" t="s">
        <v>1300</v>
      </c>
      <c r="AG135" s="20"/>
      <c r="AH135" s="20"/>
      <c r="AI135" s="20"/>
      <c r="AJ135" s="20"/>
    </row>
    <row r="136" spans="1:36" ht="30" customHeight="1" x14ac:dyDescent="0.25">
      <c r="A136" s="59">
        <v>134</v>
      </c>
      <c r="B136" s="26" t="s">
        <v>80</v>
      </c>
      <c r="C136" s="27" t="s">
        <v>24</v>
      </c>
      <c r="D136" s="27" t="s">
        <v>67</v>
      </c>
      <c r="E136" s="152" t="s">
        <v>441</v>
      </c>
      <c r="F136" s="183" t="s">
        <v>84</v>
      </c>
      <c r="G136" s="285" t="s">
        <v>125</v>
      </c>
      <c r="H136" s="48" t="s">
        <v>251</v>
      </c>
      <c r="I136" s="48" t="s">
        <v>1192</v>
      </c>
      <c r="J136" s="30" t="s">
        <v>1201</v>
      </c>
      <c r="K136" s="48" t="s">
        <v>86</v>
      </c>
      <c r="L136" s="57" t="s">
        <v>254</v>
      </c>
      <c r="M136" s="57" t="s">
        <v>253</v>
      </c>
      <c r="N136" s="183" t="s">
        <v>1952</v>
      </c>
      <c r="O136" s="183" t="s">
        <v>124</v>
      </c>
      <c r="P136" s="48" t="s">
        <v>358</v>
      </c>
      <c r="Q136" s="183" t="s">
        <v>360</v>
      </c>
      <c r="R136" s="48" t="s">
        <v>247</v>
      </c>
      <c r="S136" s="27" t="s">
        <v>427</v>
      </c>
      <c r="T136" s="27" t="s">
        <v>1633</v>
      </c>
      <c r="U136" s="293"/>
      <c r="V136" s="27" t="s">
        <v>338</v>
      </c>
      <c r="W136" s="27" t="s">
        <v>1955</v>
      </c>
      <c r="X136" s="182" t="s">
        <v>302</v>
      </c>
      <c r="Y136" s="78">
        <v>42949</v>
      </c>
      <c r="Z136" s="182" t="s">
        <v>303</v>
      </c>
      <c r="AA136" s="35" t="str">
        <f t="shared" ca="1" si="13"/>
        <v>5 Years 5 Months 28 Days</v>
      </c>
      <c r="AB136" s="182">
        <v>48750</v>
      </c>
      <c r="AC136" s="36" t="s">
        <v>450</v>
      </c>
      <c r="AD136" s="30"/>
      <c r="AE136" s="292"/>
      <c r="AF136" s="20"/>
      <c r="AG136" s="20"/>
      <c r="AH136" s="20"/>
      <c r="AI136" s="20"/>
      <c r="AJ136" s="20"/>
    </row>
    <row r="137" spans="1:36" x14ac:dyDescent="0.25">
      <c r="A137" s="59">
        <v>135</v>
      </c>
      <c r="B137" s="26" t="s">
        <v>80</v>
      </c>
      <c r="C137" s="27" t="s">
        <v>24</v>
      </c>
      <c r="D137" s="27" t="s">
        <v>67</v>
      </c>
      <c r="E137" s="27" t="s">
        <v>441</v>
      </c>
      <c r="F137" s="265" t="s">
        <v>84</v>
      </c>
      <c r="G137" s="284" t="s">
        <v>125</v>
      </c>
      <c r="H137" s="48" t="s">
        <v>251</v>
      </c>
      <c r="I137" s="48" t="s">
        <v>1192</v>
      </c>
      <c r="J137" s="30" t="s">
        <v>1202</v>
      </c>
      <c r="K137" s="27" t="s">
        <v>86</v>
      </c>
      <c r="L137" s="57" t="s">
        <v>255</v>
      </c>
      <c r="M137" s="57" t="s">
        <v>253</v>
      </c>
      <c r="N137" s="183" t="s">
        <v>1952</v>
      </c>
      <c r="O137" s="183" t="s">
        <v>124</v>
      </c>
      <c r="P137" s="48" t="s">
        <v>358</v>
      </c>
      <c r="Q137" s="183" t="s">
        <v>361</v>
      </c>
      <c r="R137" s="48" t="s">
        <v>247</v>
      </c>
      <c r="S137" s="27" t="s">
        <v>427</v>
      </c>
      <c r="T137" s="27" t="s">
        <v>1633</v>
      </c>
      <c r="U137" s="293"/>
      <c r="V137" s="27" t="s">
        <v>338</v>
      </c>
      <c r="W137" s="27" t="s">
        <v>1955</v>
      </c>
      <c r="X137" s="182" t="s">
        <v>302</v>
      </c>
      <c r="Y137" s="78">
        <v>42949</v>
      </c>
      <c r="Z137" s="182" t="s">
        <v>303</v>
      </c>
      <c r="AA137" s="35" t="str">
        <f t="shared" ca="1" si="13"/>
        <v>5 Years 5 Months 28 Days</v>
      </c>
      <c r="AB137" s="182">
        <v>48750</v>
      </c>
      <c r="AC137" s="36" t="s">
        <v>451</v>
      </c>
      <c r="AD137" s="30"/>
      <c r="AE137" s="292" t="s">
        <v>1594</v>
      </c>
      <c r="AF137" s="20" t="s">
        <v>1300</v>
      </c>
      <c r="AG137" s="20"/>
      <c r="AH137" s="20"/>
      <c r="AI137" s="20"/>
      <c r="AJ137" s="20"/>
    </row>
    <row r="138" spans="1:36" x14ac:dyDescent="0.25">
      <c r="A138" s="59">
        <v>136</v>
      </c>
      <c r="B138" s="26" t="s">
        <v>80</v>
      </c>
      <c r="C138" s="27" t="s">
        <v>24</v>
      </c>
      <c r="D138" s="27" t="s">
        <v>67</v>
      </c>
      <c r="E138" s="27" t="s">
        <v>441</v>
      </c>
      <c r="F138" s="265" t="s">
        <v>84</v>
      </c>
      <c r="G138" s="284" t="s">
        <v>125</v>
      </c>
      <c r="H138" s="48" t="s">
        <v>251</v>
      </c>
      <c r="I138" s="48" t="s">
        <v>1192</v>
      </c>
      <c r="J138" s="30" t="s">
        <v>1203</v>
      </c>
      <c r="K138" s="27" t="s">
        <v>86</v>
      </c>
      <c r="L138" s="57" t="s">
        <v>256</v>
      </c>
      <c r="M138" s="57" t="s">
        <v>253</v>
      </c>
      <c r="N138" s="183" t="s">
        <v>1952</v>
      </c>
      <c r="O138" s="183" t="s">
        <v>124</v>
      </c>
      <c r="P138" s="48" t="s">
        <v>358</v>
      </c>
      <c r="Q138" s="183" t="s">
        <v>362</v>
      </c>
      <c r="R138" s="48" t="s">
        <v>247</v>
      </c>
      <c r="S138" s="27" t="s">
        <v>427</v>
      </c>
      <c r="T138" s="27" t="s">
        <v>1633</v>
      </c>
      <c r="U138" s="293"/>
      <c r="V138" s="27" t="s">
        <v>338</v>
      </c>
      <c r="W138" s="27" t="s">
        <v>1955</v>
      </c>
      <c r="X138" s="182" t="s">
        <v>302</v>
      </c>
      <c r="Y138" s="78">
        <v>42949</v>
      </c>
      <c r="Z138" s="182" t="s">
        <v>303</v>
      </c>
      <c r="AA138" s="35" t="str">
        <f t="shared" ca="1" si="13"/>
        <v>5 Years 5 Months 28 Days</v>
      </c>
      <c r="AB138" s="182">
        <v>48750</v>
      </c>
      <c r="AC138" s="36" t="s">
        <v>504</v>
      </c>
      <c r="AD138" s="30"/>
      <c r="AE138" s="292" t="s">
        <v>1595</v>
      </c>
      <c r="AF138" s="20" t="s">
        <v>1300</v>
      </c>
      <c r="AG138" s="20"/>
      <c r="AH138" s="20"/>
      <c r="AI138" s="20"/>
      <c r="AJ138" s="20"/>
    </row>
    <row r="139" spans="1:36" x14ac:dyDescent="0.25">
      <c r="A139" s="59">
        <v>137</v>
      </c>
      <c r="B139" s="26" t="s">
        <v>80</v>
      </c>
      <c r="C139" s="27" t="s">
        <v>24</v>
      </c>
      <c r="D139" s="27" t="s">
        <v>67</v>
      </c>
      <c r="E139" s="28" t="s">
        <v>441</v>
      </c>
      <c r="F139" s="183" t="s">
        <v>84</v>
      </c>
      <c r="G139" s="286" t="s">
        <v>125</v>
      </c>
      <c r="H139" s="48" t="s">
        <v>251</v>
      </c>
      <c r="I139" s="48" t="s">
        <v>1192</v>
      </c>
      <c r="J139" s="30" t="s">
        <v>1204</v>
      </c>
      <c r="K139" s="27" t="s">
        <v>86</v>
      </c>
      <c r="L139" s="57" t="s">
        <v>257</v>
      </c>
      <c r="M139" s="57" t="s">
        <v>253</v>
      </c>
      <c r="N139" s="183" t="s">
        <v>1952</v>
      </c>
      <c r="O139" s="183" t="s">
        <v>124</v>
      </c>
      <c r="P139" s="48" t="s">
        <v>358</v>
      </c>
      <c r="Q139" s="183" t="s">
        <v>363</v>
      </c>
      <c r="R139" s="48" t="s">
        <v>247</v>
      </c>
      <c r="S139" s="27" t="s">
        <v>427</v>
      </c>
      <c r="T139" s="27" t="s">
        <v>1633</v>
      </c>
      <c r="U139" s="293"/>
      <c r="V139" s="27" t="s">
        <v>338</v>
      </c>
      <c r="W139" s="27" t="s">
        <v>1955</v>
      </c>
      <c r="X139" s="182" t="s">
        <v>302</v>
      </c>
      <c r="Y139" s="78">
        <v>42949</v>
      </c>
      <c r="Z139" s="182" t="s">
        <v>303</v>
      </c>
      <c r="AA139" s="35" t="str">
        <f t="shared" ca="1" si="13"/>
        <v>5 Years 5 Months 28 Days</v>
      </c>
      <c r="AB139" s="182">
        <v>48750</v>
      </c>
      <c r="AC139" s="36" t="s">
        <v>452</v>
      </c>
      <c r="AD139" s="30"/>
      <c r="AE139" s="294"/>
      <c r="AF139" s="20"/>
      <c r="AG139" s="20"/>
      <c r="AH139" s="20"/>
      <c r="AI139" s="20"/>
      <c r="AJ139" s="20"/>
    </row>
    <row r="140" spans="1:36" ht="30" customHeight="1" x14ac:dyDescent="0.25">
      <c r="A140" s="59">
        <v>138</v>
      </c>
      <c r="B140" s="26" t="s">
        <v>80</v>
      </c>
      <c r="C140" s="27" t="s">
        <v>24</v>
      </c>
      <c r="D140" s="27" t="s">
        <v>67</v>
      </c>
      <c r="E140" s="27" t="s">
        <v>441</v>
      </c>
      <c r="F140" s="183" t="s">
        <v>84</v>
      </c>
      <c r="G140" s="284" t="s">
        <v>125</v>
      </c>
      <c r="H140" s="48" t="s">
        <v>251</v>
      </c>
      <c r="I140" s="48" t="s">
        <v>1192</v>
      </c>
      <c r="J140" s="30" t="s">
        <v>1205</v>
      </c>
      <c r="K140" s="27" t="s">
        <v>86</v>
      </c>
      <c r="L140" s="57" t="s">
        <v>258</v>
      </c>
      <c r="M140" s="57" t="s">
        <v>253</v>
      </c>
      <c r="N140" s="183" t="s">
        <v>1952</v>
      </c>
      <c r="O140" s="183" t="s">
        <v>124</v>
      </c>
      <c r="P140" s="48" t="s">
        <v>358</v>
      </c>
      <c r="Q140" s="183" t="s">
        <v>364</v>
      </c>
      <c r="R140" s="48" t="s">
        <v>247</v>
      </c>
      <c r="S140" s="27" t="s">
        <v>427</v>
      </c>
      <c r="T140" s="27" t="s">
        <v>1633</v>
      </c>
      <c r="U140" s="293"/>
      <c r="V140" s="27" t="s">
        <v>338</v>
      </c>
      <c r="W140" s="27" t="s">
        <v>1955</v>
      </c>
      <c r="X140" s="182" t="s">
        <v>302</v>
      </c>
      <c r="Y140" s="78">
        <v>42949</v>
      </c>
      <c r="Z140" s="182" t="s">
        <v>303</v>
      </c>
      <c r="AA140" s="35" t="str">
        <f t="shared" ca="1" si="13"/>
        <v>5 Years 5 Months 28 Days</v>
      </c>
      <c r="AB140" s="182">
        <v>48750</v>
      </c>
      <c r="AC140" s="36" t="s">
        <v>453</v>
      </c>
      <c r="AD140" s="30"/>
      <c r="AE140" s="292"/>
      <c r="AF140" s="20"/>
      <c r="AG140" s="20"/>
      <c r="AH140" s="20"/>
      <c r="AI140" s="20"/>
      <c r="AJ140" s="20"/>
    </row>
    <row r="141" spans="1:36" ht="30" customHeight="1" x14ac:dyDescent="0.25">
      <c r="A141" s="59">
        <v>139</v>
      </c>
      <c r="B141" s="26" t="s">
        <v>80</v>
      </c>
      <c r="C141" s="27" t="s">
        <v>24</v>
      </c>
      <c r="D141" s="27" t="s">
        <v>67</v>
      </c>
      <c r="E141" s="27" t="s">
        <v>441</v>
      </c>
      <c r="F141" s="183" t="s">
        <v>84</v>
      </c>
      <c r="G141" s="284" t="s">
        <v>125</v>
      </c>
      <c r="H141" s="48" t="s">
        <v>251</v>
      </c>
      <c r="I141" s="48" t="s">
        <v>434</v>
      </c>
      <c r="J141" s="30" t="s">
        <v>101</v>
      </c>
      <c r="K141" s="27" t="s">
        <v>86</v>
      </c>
      <c r="L141" s="57" t="s">
        <v>1150</v>
      </c>
      <c r="M141" s="57" t="s">
        <v>253</v>
      </c>
      <c r="N141" s="183" t="s">
        <v>1952</v>
      </c>
      <c r="O141" s="183" t="s">
        <v>124</v>
      </c>
      <c r="P141" s="48" t="s">
        <v>358</v>
      </c>
      <c r="Q141" s="183" t="s">
        <v>365</v>
      </c>
      <c r="R141" s="48" t="s">
        <v>247</v>
      </c>
      <c r="S141" s="27" t="s">
        <v>427</v>
      </c>
      <c r="T141" s="27" t="s">
        <v>1633</v>
      </c>
      <c r="U141" s="293"/>
      <c r="V141" s="27" t="s">
        <v>338</v>
      </c>
      <c r="W141" s="27" t="s">
        <v>1955</v>
      </c>
      <c r="X141" s="182" t="s">
        <v>302</v>
      </c>
      <c r="Y141" s="78">
        <v>42949</v>
      </c>
      <c r="Z141" s="182" t="s">
        <v>303</v>
      </c>
      <c r="AA141" s="35" t="str">
        <f t="shared" ca="1" si="13"/>
        <v>5 Years 5 Months 28 Days</v>
      </c>
      <c r="AB141" s="182">
        <v>48750</v>
      </c>
      <c r="AC141" s="36" t="s">
        <v>454</v>
      </c>
      <c r="AD141" s="30"/>
      <c r="AE141" s="292"/>
      <c r="AF141" s="20"/>
      <c r="AG141" s="20"/>
      <c r="AH141" s="20"/>
      <c r="AI141" s="20"/>
      <c r="AJ141" s="20"/>
    </row>
    <row r="142" spans="1:36" ht="30" customHeight="1" x14ac:dyDescent="0.25">
      <c r="A142" s="59">
        <v>140</v>
      </c>
      <c r="B142" s="26" t="s">
        <v>80</v>
      </c>
      <c r="C142" s="27" t="s">
        <v>24</v>
      </c>
      <c r="D142" s="27" t="s">
        <v>67</v>
      </c>
      <c r="E142" s="29" t="s">
        <v>441</v>
      </c>
      <c r="F142" s="183" t="s">
        <v>84</v>
      </c>
      <c r="G142" s="287" t="s">
        <v>125</v>
      </c>
      <c r="H142" s="48" t="s">
        <v>251</v>
      </c>
      <c r="I142" s="48" t="s">
        <v>434</v>
      </c>
      <c r="J142" s="30" t="s">
        <v>101</v>
      </c>
      <c r="K142" s="27" t="s">
        <v>86</v>
      </c>
      <c r="L142" s="57" t="s">
        <v>259</v>
      </c>
      <c r="M142" s="57" t="s">
        <v>253</v>
      </c>
      <c r="N142" s="183" t="s">
        <v>1952</v>
      </c>
      <c r="O142" s="183" t="s">
        <v>124</v>
      </c>
      <c r="P142" s="48" t="s">
        <v>358</v>
      </c>
      <c r="Q142" s="183" t="s">
        <v>366</v>
      </c>
      <c r="R142" s="48" t="s">
        <v>247</v>
      </c>
      <c r="S142" s="27" t="s">
        <v>427</v>
      </c>
      <c r="T142" s="27" t="s">
        <v>1633</v>
      </c>
      <c r="U142" s="293"/>
      <c r="V142" s="27" t="s">
        <v>338</v>
      </c>
      <c r="W142" s="27" t="s">
        <v>1955</v>
      </c>
      <c r="X142" s="182" t="s">
        <v>302</v>
      </c>
      <c r="Y142" s="78">
        <v>42949</v>
      </c>
      <c r="Z142" s="182" t="s">
        <v>303</v>
      </c>
      <c r="AA142" s="35" t="str">
        <f t="shared" ca="1" si="13"/>
        <v>5 Years 5 Months 28 Days</v>
      </c>
      <c r="AB142" s="182">
        <v>48750</v>
      </c>
      <c r="AC142" s="36" t="s">
        <v>455</v>
      </c>
      <c r="AD142" s="30"/>
      <c r="AE142" s="292"/>
      <c r="AF142" s="20"/>
      <c r="AG142" s="20"/>
      <c r="AH142" s="20"/>
      <c r="AI142" s="20"/>
      <c r="AJ142" s="20"/>
    </row>
    <row r="143" spans="1:36" x14ac:dyDescent="0.25">
      <c r="A143" s="59">
        <v>141</v>
      </c>
      <c r="B143" s="26" t="s">
        <v>80</v>
      </c>
      <c r="C143" s="27" t="s">
        <v>24</v>
      </c>
      <c r="D143" s="27" t="s">
        <v>67</v>
      </c>
      <c r="E143" s="27" t="s">
        <v>441</v>
      </c>
      <c r="F143" s="265" t="s">
        <v>84</v>
      </c>
      <c r="G143" s="284" t="s">
        <v>125</v>
      </c>
      <c r="H143" s="48" t="s">
        <v>251</v>
      </c>
      <c r="I143" s="48" t="s">
        <v>434</v>
      </c>
      <c r="J143" s="30" t="s">
        <v>101</v>
      </c>
      <c r="K143" s="27" t="s">
        <v>86</v>
      </c>
      <c r="L143" s="57" t="s">
        <v>435</v>
      </c>
      <c r="M143" s="57" t="s">
        <v>253</v>
      </c>
      <c r="N143" s="183" t="s">
        <v>1952</v>
      </c>
      <c r="O143" s="183" t="s">
        <v>124</v>
      </c>
      <c r="P143" s="48" t="s">
        <v>358</v>
      </c>
      <c r="Q143" s="183" t="s">
        <v>367</v>
      </c>
      <c r="R143" s="48" t="s">
        <v>247</v>
      </c>
      <c r="S143" s="27" t="s">
        <v>427</v>
      </c>
      <c r="T143" s="27" t="s">
        <v>1633</v>
      </c>
      <c r="U143" s="293"/>
      <c r="V143" s="27" t="s">
        <v>338</v>
      </c>
      <c r="W143" s="27" t="s">
        <v>1955</v>
      </c>
      <c r="X143" s="182" t="s">
        <v>302</v>
      </c>
      <c r="Y143" s="78">
        <v>42949</v>
      </c>
      <c r="Z143" s="182" t="s">
        <v>303</v>
      </c>
      <c r="AA143" s="35" t="str">
        <f t="shared" ca="1" si="13"/>
        <v>5 Years 5 Months 28 Days</v>
      </c>
      <c r="AB143" s="182">
        <v>48750</v>
      </c>
      <c r="AC143" s="36" t="s">
        <v>456</v>
      </c>
      <c r="AD143" s="30"/>
      <c r="AE143" s="292"/>
      <c r="AF143" s="20"/>
      <c r="AG143" s="20"/>
      <c r="AH143" s="20"/>
      <c r="AI143" s="20"/>
      <c r="AJ143" s="20"/>
    </row>
    <row r="144" spans="1:36" ht="30" customHeight="1" x14ac:dyDescent="0.25">
      <c r="A144" s="59">
        <v>142</v>
      </c>
      <c r="B144" s="26" t="s">
        <v>80</v>
      </c>
      <c r="C144" s="27" t="s">
        <v>24</v>
      </c>
      <c r="D144" s="27" t="s">
        <v>67</v>
      </c>
      <c r="E144" s="28" t="s">
        <v>441</v>
      </c>
      <c r="F144" s="183" t="s">
        <v>84</v>
      </c>
      <c r="G144" s="286" t="s">
        <v>125</v>
      </c>
      <c r="H144" s="48" t="s">
        <v>251</v>
      </c>
      <c r="I144" s="48" t="s">
        <v>434</v>
      </c>
      <c r="J144" s="30" t="s">
        <v>101</v>
      </c>
      <c r="K144" s="27" t="s">
        <v>86</v>
      </c>
      <c r="L144" s="57" t="s">
        <v>260</v>
      </c>
      <c r="M144" s="57" t="s">
        <v>253</v>
      </c>
      <c r="N144" s="183" t="s">
        <v>1952</v>
      </c>
      <c r="O144" s="183" t="s">
        <v>124</v>
      </c>
      <c r="P144" s="48" t="s">
        <v>358</v>
      </c>
      <c r="Q144" s="183" t="s">
        <v>368</v>
      </c>
      <c r="R144" s="48" t="s">
        <v>247</v>
      </c>
      <c r="S144" s="27" t="s">
        <v>427</v>
      </c>
      <c r="T144" s="27" t="s">
        <v>1633</v>
      </c>
      <c r="U144" s="293"/>
      <c r="V144" s="27" t="s">
        <v>338</v>
      </c>
      <c r="W144" s="27" t="s">
        <v>1955</v>
      </c>
      <c r="X144" s="182" t="s">
        <v>302</v>
      </c>
      <c r="Y144" s="78">
        <v>42949</v>
      </c>
      <c r="Z144" s="182" t="s">
        <v>303</v>
      </c>
      <c r="AA144" s="35" t="str">
        <f t="shared" ca="1" si="13"/>
        <v>5 Years 5 Months 28 Days</v>
      </c>
      <c r="AB144" s="182">
        <v>48750</v>
      </c>
      <c r="AC144" s="36" t="s">
        <v>457</v>
      </c>
      <c r="AD144" s="30"/>
      <c r="AE144" s="292"/>
      <c r="AF144" s="20"/>
      <c r="AG144" s="20"/>
      <c r="AH144" s="20"/>
      <c r="AI144" s="20"/>
      <c r="AJ144" s="20"/>
    </row>
    <row r="145" spans="1:36" ht="30" customHeight="1" x14ac:dyDescent="0.25">
      <c r="A145" s="59">
        <v>143</v>
      </c>
      <c r="B145" s="26" t="s">
        <v>80</v>
      </c>
      <c r="C145" s="27" t="s">
        <v>24</v>
      </c>
      <c r="D145" s="27" t="s">
        <v>67</v>
      </c>
      <c r="E145" s="27" t="s">
        <v>441</v>
      </c>
      <c r="F145" s="183" t="s">
        <v>84</v>
      </c>
      <c r="G145" s="284" t="s">
        <v>125</v>
      </c>
      <c r="H145" s="48" t="s">
        <v>251</v>
      </c>
      <c r="I145" s="48" t="s">
        <v>434</v>
      </c>
      <c r="J145" s="30" t="s">
        <v>101</v>
      </c>
      <c r="K145" s="27" t="s">
        <v>86</v>
      </c>
      <c r="L145" s="57" t="s">
        <v>261</v>
      </c>
      <c r="M145" s="57" t="s">
        <v>253</v>
      </c>
      <c r="N145" s="183" t="s">
        <v>1952</v>
      </c>
      <c r="O145" s="183" t="s">
        <v>124</v>
      </c>
      <c r="P145" s="48" t="s">
        <v>358</v>
      </c>
      <c r="Q145" s="183" t="s">
        <v>369</v>
      </c>
      <c r="R145" s="48" t="s">
        <v>247</v>
      </c>
      <c r="S145" s="27" t="s">
        <v>427</v>
      </c>
      <c r="T145" s="27" t="s">
        <v>1633</v>
      </c>
      <c r="U145" s="293"/>
      <c r="V145" s="27" t="s">
        <v>338</v>
      </c>
      <c r="W145" s="27" t="s">
        <v>1955</v>
      </c>
      <c r="X145" s="182" t="s">
        <v>302</v>
      </c>
      <c r="Y145" s="78">
        <v>42949</v>
      </c>
      <c r="Z145" s="182" t="s">
        <v>303</v>
      </c>
      <c r="AA145" s="35" t="str">
        <f t="shared" ca="1" si="13"/>
        <v>5 Years 5 Months 28 Days</v>
      </c>
      <c r="AB145" s="182">
        <v>48750</v>
      </c>
      <c r="AC145" s="36" t="s">
        <v>458</v>
      </c>
      <c r="AD145" s="30"/>
      <c r="AE145" s="292"/>
      <c r="AF145" s="20"/>
      <c r="AG145" s="20"/>
      <c r="AH145" s="20"/>
      <c r="AI145" s="20"/>
      <c r="AJ145" s="20"/>
    </row>
    <row r="146" spans="1:36" ht="30" customHeight="1" x14ac:dyDescent="0.25">
      <c r="A146" s="59">
        <v>144</v>
      </c>
      <c r="B146" s="26" t="s">
        <v>80</v>
      </c>
      <c r="C146" s="27" t="s">
        <v>24</v>
      </c>
      <c r="D146" s="27" t="s">
        <v>67</v>
      </c>
      <c r="E146" s="29" t="s">
        <v>441</v>
      </c>
      <c r="F146" s="183" t="s">
        <v>84</v>
      </c>
      <c r="G146" s="287" t="s">
        <v>125</v>
      </c>
      <c r="H146" s="48" t="s">
        <v>251</v>
      </c>
      <c r="I146" s="48" t="s">
        <v>434</v>
      </c>
      <c r="J146" s="30" t="s">
        <v>101</v>
      </c>
      <c r="K146" s="27" t="s">
        <v>86</v>
      </c>
      <c r="L146" s="57" t="s">
        <v>262</v>
      </c>
      <c r="M146" s="57" t="s">
        <v>253</v>
      </c>
      <c r="N146" s="183" t="s">
        <v>1952</v>
      </c>
      <c r="O146" s="183" t="s">
        <v>124</v>
      </c>
      <c r="P146" s="48" t="s">
        <v>358</v>
      </c>
      <c r="Q146" s="183" t="s">
        <v>370</v>
      </c>
      <c r="R146" s="48" t="s">
        <v>247</v>
      </c>
      <c r="S146" s="27" t="s">
        <v>427</v>
      </c>
      <c r="T146" s="27" t="s">
        <v>1633</v>
      </c>
      <c r="U146" s="293"/>
      <c r="V146" s="27" t="s">
        <v>338</v>
      </c>
      <c r="W146" s="27" t="s">
        <v>1955</v>
      </c>
      <c r="X146" s="182" t="s">
        <v>302</v>
      </c>
      <c r="Y146" s="78">
        <v>42949</v>
      </c>
      <c r="Z146" s="182" t="s">
        <v>303</v>
      </c>
      <c r="AA146" s="35" t="str">
        <f t="shared" ca="1" si="13"/>
        <v>5 Years 5 Months 28 Days</v>
      </c>
      <c r="AB146" s="182">
        <v>48750</v>
      </c>
      <c r="AC146" s="36" t="s">
        <v>459</v>
      </c>
      <c r="AD146" s="30"/>
      <c r="AE146" s="292"/>
      <c r="AF146" s="20"/>
      <c r="AG146" s="20"/>
      <c r="AH146" s="20"/>
      <c r="AI146" s="20"/>
      <c r="AJ146" s="20"/>
    </row>
    <row r="147" spans="1:36" x14ac:dyDescent="0.25">
      <c r="A147" s="59">
        <v>145</v>
      </c>
      <c r="B147" s="26" t="s">
        <v>80</v>
      </c>
      <c r="C147" s="27" t="s">
        <v>24</v>
      </c>
      <c r="D147" s="27" t="s">
        <v>67</v>
      </c>
      <c r="E147" s="27" t="s">
        <v>441</v>
      </c>
      <c r="F147" s="265" t="s">
        <v>84</v>
      </c>
      <c r="G147" s="284" t="s">
        <v>125</v>
      </c>
      <c r="H147" s="48" t="s">
        <v>251</v>
      </c>
      <c r="I147" s="48" t="s">
        <v>434</v>
      </c>
      <c r="J147" s="30" t="s">
        <v>101</v>
      </c>
      <c r="K147" s="27" t="s">
        <v>86</v>
      </c>
      <c r="L147" s="57" t="s">
        <v>263</v>
      </c>
      <c r="M147" s="57" t="s">
        <v>253</v>
      </c>
      <c r="N147" s="183" t="s">
        <v>1952</v>
      </c>
      <c r="O147" s="183" t="s">
        <v>124</v>
      </c>
      <c r="P147" s="48" t="s">
        <v>358</v>
      </c>
      <c r="Q147" s="183" t="s">
        <v>371</v>
      </c>
      <c r="R147" s="48" t="s">
        <v>247</v>
      </c>
      <c r="S147" s="27" t="s">
        <v>427</v>
      </c>
      <c r="T147" s="27" t="s">
        <v>1633</v>
      </c>
      <c r="U147" s="293"/>
      <c r="V147" s="27" t="s">
        <v>338</v>
      </c>
      <c r="W147" s="27" t="s">
        <v>1955</v>
      </c>
      <c r="X147" s="182" t="s">
        <v>302</v>
      </c>
      <c r="Y147" s="78">
        <v>42949</v>
      </c>
      <c r="Z147" s="182" t="s">
        <v>303</v>
      </c>
      <c r="AA147" s="35" t="str">
        <f t="shared" ca="1" si="13"/>
        <v>5 Years 5 Months 28 Days</v>
      </c>
      <c r="AB147" s="182">
        <v>48750</v>
      </c>
      <c r="AC147" s="36" t="s">
        <v>460</v>
      </c>
      <c r="AD147" s="30"/>
      <c r="AE147" s="292" t="s">
        <v>1597</v>
      </c>
      <c r="AF147" s="20" t="s">
        <v>1300</v>
      </c>
      <c r="AG147" s="20"/>
      <c r="AH147" s="20"/>
      <c r="AI147" s="20"/>
      <c r="AJ147" s="20"/>
    </row>
    <row r="148" spans="1:36" ht="30" customHeight="1" x14ac:dyDescent="0.25">
      <c r="A148" s="59">
        <v>146</v>
      </c>
      <c r="B148" s="26" t="s">
        <v>80</v>
      </c>
      <c r="C148" s="27" t="s">
        <v>24</v>
      </c>
      <c r="D148" s="27" t="s">
        <v>67</v>
      </c>
      <c r="E148" s="152" t="s">
        <v>441</v>
      </c>
      <c r="F148" s="183" t="s">
        <v>84</v>
      </c>
      <c r="G148" s="285" t="s">
        <v>125</v>
      </c>
      <c r="H148" s="48" t="s">
        <v>251</v>
      </c>
      <c r="I148" s="48" t="s">
        <v>434</v>
      </c>
      <c r="J148" s="30" t="s">
        <v>101</v>
      </c>
      <c r="K148" s="27" t="s">
        <v>86</v>
      </c>
      <c r="L148" s="57" t="s">
        <v>264</v>
      </c>
      <c r="M148" s="57" t="s">
        <v>253</v>
      </c>
      <c r="N148" s="183" t="s">
        <v>1952</v>
      </c>
      <c r="O148" s="183" t="s">
        <v>124</v>
      </c>
      <c r="P148" s="48" t="s">
        <v>358</v>
      </c>
      <c r="Q148" s="183" t="s">
        <v>372</v>
      </c>
      <c r="R148" s="48" t="s">
        <v>247</v>
      </c>
      <c r="S148" s="27" t="s">
        <v>427</v>
      </c>
      <c r="T148" s="27" t="s">
        <v>1633</v>
      </c>
      <c r="U148" s="293"/>
      <c r="V148" s="27" t="s">
        <v>338</v>
      </c>
      <c r="W148" s="27" t="s">
        <v>1955</v>
      </c>
      <c r="X148" s="182" t="s">
        <v>302</v>
      </c>
      <c r="Y148" s="78">
        <v>42949</v>
      </c>
      <c r="Z148" s="182" t="s">
        <v>303</v>
      </c>
      <c r="AA148" s="35" t="str">
        <f t="shared" ca="1" si="13"/>
        <v>5 Years 5 Months 28 Days</v>
      </c>
      <c r="AB148" s="182">
        <v>48750</v>
      </c>
      <c r="AC148" s="36" t="s">
        <v>461</v>
      </c>
      <c r="AD148" s="30"/>
      <c r="AE148" s="292"/>
      <c r="AF148" s="20"/>
      <c r="AG148" s="20"/>
      <c r="AH148" s="20"/>
      <c r="AI148" s="20"/>
      <c r="AJ148" s="20"/>
    </row>
    <row r="149" spans="1:36" x14ac:dyDescent="0.25">
      <c r="A149" s="59">
        <v>147</v>
      </c>
      <c r="B149" s="26" t="s">
        <v>80</v>
      </c>
      <c r="C149" s="27" t="s">
        <v>24</v>
      </c>
      <c r="D149" s="27" t="s">
        <v>67</v>
      </c>
      <c r="E149" s="27" t="s">
        <v>441</v>
      </c>
      <c r="F149" s="265" t="s">
        <v>84</v>
      </c>
      <c r="G149" s="284" t="s">
        <v>125</v>
      </c>
      <c r="H149" s="48" t="s">
        <v>251</v>
      </c>
      <c r="I149" s="48" t="s">
        <v>434</v>
      </c>
      <c r="J149" s="30" t="s">
        <v>101</v>
      </c>
      <c r="K149" s="27" t="s">
        <v>86</v>
      </c>
      <c r="L149" s="57" t="s">
        <v>265</v>
      </c>
      <c r="M149" s="57" t="s">
        <v>253</v>
      </c>
      <c r="N149" s="183" t="s">
        <v>1952</v>
      </c>
      <c r="O149" s="183" t="s">
        <v>124</v>
      </c>
      <c r="P149" s="48" t="s">
        <v>358</v>
      </c>
      <c r="Q149" s="183" t="s">
        <v>373</v>
      </c>
      <c r="R149" s="48" t="s">
        <v>247</v>
      </c>
      <c r="S149" s="27" t="s">
        <v>427</v>
      </c>
      <c r="T149" s="27" t="s">
        <v>1633</v>
      </c>
      <c r="U149" s="293"/>
      <c r="V149" s="27" t="s">
        <v>338</v>
      </c>
      <c r="W149" s="27" t="s">
        <v>1955</v>
      </c>
      <c r="X149" s="182" t="s">
        <v>302</v>
      </c>
      <c r="Y149" s="78">
        <v>42949</v>
      </c>
      <c r="Z149" s="182" t="s">
        <v>303</v>
      </c>
      <c r="AA149" s="35" t="str">
        <f t="shared" ca="1" si="13"/>
        <v>5 Years 5 Months 28 Days</v>
      </c>
      <c r="AB149" s="182">
        <v>48750</v>
      </c>
      <c r="AC149" s="36" t="s">
        <v>462</v>
      </c>
      <c r="AD149" s="30"/>
      <c r="AE149" s="292"/>
      <c r="AF149" s="20"/>
      <c r="AG149" s="20"/>
      <c r="AH149" s="20"/>
      <c r="AI149" s="20"/>
      <c r="AJ149" s="20"/>
    </row>
    <row r="150" spans="1:36" ht="30" customHeight="1" x14ac:dyDescent="0.25">
      <c r="A150" s="59">
        <v>148</v>
      </c>
      <c r="B150" s="26" t="s">
        <v>80</v>
      </c>
      <c r="C150" s="27" t="s">
        <v>24</v>
      </c>
      <c r="D150" s="27" t="s">
        <v>67</v>
      </c>
      <c r="E150" s="28" t="s">
        <v>441</v>
      </c>
      <c r="F150" s="183" t="s">
        <v>84</v>
      </c>
      <c r="G150" s="286" t="s">
        <v>125</v>
      </c>
      <c r="H150" s="48" t="s">
        <v>251</v>
      </c>
      <c r="I150" s="48" t="s">
        <v>434</v>
      </c>
      <c r="J150" s="30" t="s">
        <v>101</v>
      </c>
      <c r="K150" s="27" t="s">
        <v>86</v>
      </c>
      <c r="L150" s="57" t="s">
        <v>266</v>
      </c>
      <c r="M150" s="57" t="s">
        <v>253</v>
      </c>
      <c r="N150" s="183" t="s">
        <v>1952</v>
      </c>
      <c r="O150" s="183" t="s">
        <v>124</v>
      </c>
      <c r="P150" s="48" t="s">
        <v>358</v>
      </c>
      <c r="Q150" s="183" t="s">
        <v>374</v>
      </c>
      <c r="R150" s="48" t="s">
        <v>247</v>
      </c>
      <c r="S150" s="27" t="s">
        <v>427</v>
      </c>
      <c r="T150" s="27" t="s">
        <v>1633</v>
      </c>
      <c r="U150" s="293"/>
      <c r="V150" s="27" t="s">
        <v>338</v>
      </c>
      <c r="W150" s="27" t="s">
        <v>1955</v>
      </c>
      <c r="X150" s="182" t="s">
        <v>302</v>
      </c>
      <c r="Y150" s="78">
        <v>42949</v>
      </c>
      <c r="Z150" s="182" t="s">
        <v>303</v>
      </c>
      <c r="AA150" s="35" t="str">
        <f t="shared" ca="1" si="13"/>
        <v>5 Years 5 Months 28 Days</v>
      </c>
      <c r="AB150" s="182">
        <v>48750</v>
      </c>
      <c r="AC150" s="36" t="s">
        <v>463</v>
      </c>
      <c r="AD150" s="30"/>
      <c r="AE150" s="292"/>
      <c r="AF150" s="20"/>
      <c r="AG150" s="20"/>
      <c r="AH150" s="20"/>
      <c r="AI150" s="20"/>
      <c r="AJ150" s="20"/>
    </row>
    <row r="151" spans="1:36" ht="30" customHeight="1" x14ac:dyDescent="0.25">
      <c r="A151" s="59">
        <v>149</v>
      </c>
      <c r="B151" s="26" t="s">
        <v>80</v>
      </c>
      <c r="C151" s="27" t="s">
        <v>24</v>
      </c>
      <c r="D151" s="27" t="s">
        <v>67</v>
      </c>
      <c r="E151" s="27" t="s">
        <v>441</v>
      </c>
      <c r="F151" s="183" t="s">
        <v>84</v>
      </c>
      <c r="G151" s="284" t="s">
        <v>125</v>
      </c>
      <c r="H151" s="48" t="s">
        <v>251</v>
      </c>
      <c r="I151" s="48" t="s">
        <v>434</v>
      </c>
      <c r="J151" s="30" t="s">
        <v>101</v>
      </c>
      <c r="K151" s="27" t="s">
        <v>86</v>
      </c>
      <c r="L151" s="57" t="s">
        <v>267</v>
      </c>
      <c r="M151" s="57" t="s">
        <v>253</v>
      </c>
      <c r="N151" s="183" t="s">
        <v>1952</v>
      </c>
      <c r="O151" s="183" t="s">
        <v>124</v>
      </c>
      <c r="P151" s="48" t="s">
        <v>358</v>
      </c>
      <c r="Q151" s="183" t="s">
        <v>375</v>
      </c>
      <c r="R151" s="48" t="s">
        <v>247</v>
      </c>
      <c r="S151" s="27" t="s">
        <v>427</v>
      </c>
      <c r="T151" s="27" t="s">
        <v>1633</v>
      </c>
      <c r="U151" s="293"/>
      <c r="V151" s="27" t="s">
        <v>338</v>
      </c>
      <c r="W151" s="27" t="s">
        <v>1955</v>
      </c>
      <c r="X151" s="182" t="s">
        <v>302</v>
      </c>
      <c r="Y151" s="78">
        <v>42949</v>
      </c>
      <c r="Z151" s="182" t="s">
        <v>303</v>
      </c>
      <c r="AA151" s="35" t="str">
        <f t="shared" ca="1" si="13"/>
        <v>5 Years 5 Months 28 Days</v>
      </c>
      <c r="AB151" s="182">
        <v>48750</v>
      </c>
      <c r="AC151" s="36" t="s">
        <v>464</v>
      </c>
      <c r="AD151" s="30"/>
      <c r="AE151" s="292"/>
      <c r="AF151" s="20"/>
      <c r="AG151" s="20"/>
      <c r="AH151" s="20"/>
      <c r="AI151" s="20"/>
      <c r="AJ151" s="20"/>
    </row>
    <row r="152" spans="1:36" ht="30" customHeight="1" x14ac:dyDescent="0.25">
      <c r="A152" s="59">
        <v>150</v>
      </c>
      <c r="B152" s="26" t="s">
        <v>80</v>
      </c>
      <c r="C152" s="27" t="s">
        <v>24</v>
      </c>
      <c r="D152" s="27" t="s">
        <v>67</v>
      </c>
      <c r="E152" s="27" t="s">
        <v>441</v>
      </c>
      <c r="F152" s="183" t="s">
        <v>84</v>
      </c>
      <c r="G152" s="284" t="s">
        <v>125</v>
      </c>
      <c r="H152" s="48" t="s">
        <v>251</v>
      </c>
      <c r="I152" s="48" t="s">
        <v>434</v>
      </c>
      <c r="J152" s="30" t="s">
        <v>101</v>
      </c>
      <c r="K152" s="27" t="s">
        <v>86</v>
      </c>
      <c r="L152" s="57" t="s">
        <v>268</v>
      </c>
      <c r="M152" s="57" t="s">
        <v>253</v>
      </c>
      <c r="N152" s="183" t="s">
        <v>1952</v>
      </c>
      <c r="O152" s="183" t="s">
        <v>124</v>
      </c>
      <c r="P152" s="48" t="s">
        <v>358</v>
      </c>
      <c r="Q152" s="183" t="s">
        <v>376</v>
      </c>
      <c r="R152" s="48" t="s">
        <v>247</v>
      </c>
      <c r="S152" s="27" t="s">
        <v>427</v>
      </c>
      <c r="T152" s="27" t="s">
        <v>1633</v>
      </c>
      <c r="U152" s="293"/>
      <c r="V152" s="27" t="s">
        <v>338</v>
      </c>
      <c r="W152" s="27" t="s">
        <v>1955</v>
      </c>
      <c r="X152" s="182" t="s">
        <v>302</v>
      </c>
      <c r="Y152" s="78">
        <v>42949</v>
      </c>
      <c r="Z152" s="182" t="s">
        <v>303</v>
      </c>
      <c r="AA152" s="35" t="str">
        <f t="shared" ca="1" si="13"/>
        <v>5 Years 5 Months 28 Days</v>
      </c>
      <c r="AB152" s="182">
        <v>48750</v>
      </c>
      <c r="AC152" s="36" t="s">
        <v>465</v>
      </c>
      <c r="AD152" s="30"/>
      <c r="AE152" s="292"/>
      <c r="AF152" s="20"/>
      <c r="AG152" s="20"/>
      <c r="AH152" s="20"/>
      <c r="AI152" s="20"/>
      <c r="AJ152" s="20"/>
    </row>
    <row r="153" spans="1:36" x14ac:dyDescent="0.25">
      <c r="A153" s="59">
        <v>151</v>
      </c>
      <c r="B153" s="26" t="s">
        <v>80</v>
      </c>
      <c r="C153" s="27" t="s">
        <v>24</v>
      </c>
      <c r="D153" s="27" t="s">
        <v>67</v>
      </c>
      <c r="E153" s="27" t="s">
        <v>441</v>
      </c>
      <c r="F153" s="183" t="s">
        <v>84</v>
      </c>
      <c r="G153" s="284" t="s">
        <v>125</v>
      </c>
      <c r="H153" s="48" t="s">
        <v>251</v>
      </c>
      <c r="I153" s="48" t="s">
        <v>434</v>
      </c>
      <c r="J153" s="30" t="s">
        <v>101</v>
      </c>
      <c r="K153" s="27" t="s">
        <v>86</v>
      </c>
      <c r="L153" s="57" t="s">
        <v>269</v>
      </c>
      <c r="M153" s="57" t="s">
        <v>253</v>
      </c>
      <c r="N153" s="183" t="s">
        <v>1952</v>
      </c>
      <c r="O153" s="183" t="s">
        <v>124</v>
      </c>
      <c r="P153" s="48" t="s">
        <v>358</v>
      </c>
      <c r="Q153" s="183" t="s">
        <v>377</v>
      </c>
      <c r="R153" s="48" t="s">
        <v>247</v>
      </c>
      <c r="S153" s="27" t="s">
        <v>427</v>
      </c>
      <c r="T153" s="27" t="s">
        <v>1633</v>
      </c>
      <c r="U153" s="293"/>
      <c r="V153" s="27" t="s">
        <v>338</v>
      </c>
      <c r="W153" s="27" t="s">
        <v>1955</v>
      </c>
      <c r="X153" s="182" t="s">
        <v>302</v>
      </c>
      <c r="Y153" s="78">
        <v>42949</v>
      </c>
      <c r="Z153" s="182" t="s">
        <v>303</v>
      </c>
      <c r="AA153" s="35" t="str">
        <f t="shared" ca="1" si="13"/>
        <v>5 Years 5 Months 28 Days</v>
      </c>
      <c r="AB153" s="182">
        <v>48750</v>
      </c>
      <c r="AC153" s="36" t="s">
        <v>466</v>
      </c>
      <c r="AD153" s="30"/>
      <c r="AE153" s="294"/>
      <c r="AF153" s="20"/>
      <c r="AG153" s="20"/>
      <c r="AH153" s="20"/>
      <c r="AI153" s="20"/>
      <c r="AJ153" s="20"/>
    </row>
    <row r="154" spans="1:36" ht="30" customHeight="1" x14ac:dyDescent="0.25">
      <c r="A154" s="59">
        <v>152</v>
      </c>
      <c r="B154" s="26" t="s">
        <v>80</v>
      </c>
      <c r="C154" s="27" t="s">
        <v>24</v>
      </c>
      <c r="D154" s="27" t="s">
        <v>67</v>
      </c>
      <c r="E154" s="27" t="s">
        <v>441</v>
      </c>
      <c r="F154" s="183" t="s">
        <v>84</v>
      </c>
      <c r="G154" s="284" t="s">
        <v>125</v>
      </c>
      <c r="H154" s="48" t="s">
        <v>251</v>
      </c>
      <c r="I154" s="48" t="s">
        <v>434</v>
      </c>
      <c r="J154" s="30" t="s">
        <v>101</v>
      </c>
      <c r="K154" s="27" t="s">
        <v>86</v>
      </c>
      <c r="L154" s="57" t="s">
        <v>270</v>
      </c>
      <c r="M154" s="57" t="s">
        <v>253</v>
      </c>
      <c r="N154" s="183" t="s">
        <v>1952</v>
      </c>
      <c r="O154" s="183" t="s">
        <v>124</v>
      </c>
      <c r="P154" s="48" t="s">
        <v>358</v>
      </c>
      <c r="Q154" s="183" t="s">
        <v>378</v>
      </c>
      <c r="R154" s="48" t="s">
        <v>247</v>
      </c>
      <c r="S154" s="27" t="s">
        <v>427</v>
      </c>
      <c r="T154" s="27" t="s">
        <v>1633</v>
      </c>
      <c r="U154" s="293"/>
      <c r="V154" s="27" t="s">
        <v>338</v>
      </c>
      <c r="W154" s="27" t="s">
        <v>1955</v>
      </c>
      <c r="X154" s="182" t="s">
        <v>302</v>
      </c>
      <c r="Y154" s="78">
        <v>42949</v>
      </c>
      <c r="Z154" s="182" t="s">
        <v>303</v>
      </c>
      <c r="AA154" s="35" t="str">
        <f t="shared" ca="1" si="13"/>
        <v>5 Years 5 Months 28 Days</v>
      </c>
      <c r="AB154" s="182">
        <v>48750</v>
      </c>
      <c r="AC154" s="36" t="s">
        <v>467</v>
      </c>
      <c r="AD154" s="30"/>
      <c r="AE154" s="292"/>
      <c r="AF154" s="20"/>
      <c r="AG154" s="20"/>
      <c r="AH154" s="20"/>
      <c r="AI154" s="20"/>
      <c r="AJ154" s="20"/>
    </row>
    <row r="155" spans="1:36" ht="30" customHeight="1" x14ac:dyDescent="0.25">
      <c r="A155" s="59">
        <v>153</v>
      </c>
      <c r="B155" s="26" t="s">
        <v>80</v>
      </c>
      <c r="C155" s="27" t="s">
        <v>24</v>
      </c>
      <c r="D155" s="27" t="s">
        <v>67</v>
      </c>
      <c r="E155" s="27" t="s">
        <v>441</v>
      </c>
      <c r="F155" s="183" t="s">
        <v>84</v>
      </c>
      <c r="G155" s="284" t="s">
        <v>125</v>
      </c>
      <c r="H155" s="48" t="s">
        <v>251</v>
      </c>
      <c r="I155" s="48" t="s">
        <v>434</v>
      </c>
      <c r="J155" s="30" t="s">
        <v>101</v>
      </c>
      <c r="K155" s="27" t="s">
        <v>86</v>
      </c>
      <c r="L155" s="57" t="s">
        <v>271</v>
      </c>
      <c r="M155" s="57" t="s">
        <v>253</v>
      </c>
      <c r="N155" s="183" t="s">
        <v>1952</v>
      </c>
      <c r="O155" s="183" t="s">
        <v>124</v>
      </c>
      <c r="P155" s="48" t="s">
        <v>358</v>
      </c>
      <c r="Q155" s="183" t="s">
        <v>379</v>
      </c>
      <c r="R155" s="48" t="s">
        <v>247</v>
      </c>
      <c r="S155" s="27" t="s">
        <v>427</v>
      </c>
      <c r="T155" s="27" t="s">
        <v>1633</v>
      </c>
      <c r="U155" s="293"/>
      <c r="V155" s="27" t="s">
        <v>338</v>
      </c>
      <c r="W155" s="27" t="s">
        <v>1955</v>
      </c>
      <c r="X155" s="182" t="s">
        <v>302</v>
      </c>
      <c r="Y155" s="78">
        <v>42949</v>
      </c>
      <c r="Z155" s="182" t="s">
        <v>303</v>
      </c>
      <c r="AA155" s="35" t="str">
        <f t="shared" ca="1" si="13"/>
        <v>5 Years 5 Months 28 Days</v>
      </c>
      <c r="AB155" s="182">
        <v>48750</v>
      </c>
      <c r="AC155" s="36" t="s">
        <v>468</v>
      </c>
      <c r="AD155" s="30"/>
      <c r="AE155" s="292"/>
      <c r="AF155" s="20"/>
      <c r="AG155" s="20"/>
      <c r="AH155" s="20"/>
      <c r="AI155" s="20"/>
      <c r="AJ155" s="20"/>
    </row>
    <row r="156" spans="1:36" ht="30" customHeight="1" x14ac:dyDescent="0.25">
      <c r="A156" s="59">
        <v>154</v>
      </c>
      <c r="B156" s="26" t="s">
        <v>80</v>
      </c>
      <c r="C156" s="27" t="s">
        <v>24</v>
      </c>
      <c r="D156" s="27" t="s">
        <v>67</v>
      </c>
      <c r="E156" s="27" t="s">
        <v>441</v>
      </c>
      <c r="F156" s="183" t="s">
        <v>84</v>
      </c>
      <c r="G156" s="284" t="s">
        <v>125</v>
      </c>
      <c r="H156" s="48" t="s">
        <v>251</v>
      </c>
      <c r="I156" s="48" t="s">
        <v>434</v>
      </c>
      <c r="J156" s="30" t="s">
        <v>101</v>
      </c>
      <c r="K156" s="27" t="s">
        <v>86</v>
      </c>
      <c r="L156" s="57" t="s">
        <v>272</v>
      </c>
      <c r="M156" s="57" t="s">
        <v>253</v>
      </c>
      <c r="N156" s="183" t="s">
        <v>1952</v>
      </c>
      <c r="O156" s="183" t="s">
        <v>124</v>
      </c>
      <c r="P156" s="48" t="s">
        <v>358</v>
      </c>
      <c r="Q156" s="183" t="s">
        <v>380</v>
      </c>
      <c r="R156" s="48" t="s">
        <v>247</v>
      </c>
      <c r="S156" s="27" t="s">
        <v>427</v>
      </c>
      <c r="T156" s="27" t="s">
        <v>1633</v>
      </c>
      <c r="U156" s="293"/>
      <c r="V156" s="27" t="s">
        <v>338</v>
      </c>
      <c r="W156" s="27" t="s">
        <v>1955</v>
      </c>
      <c r="X156" s="182" t="s">
        <v>302</v>
      </c>
      <c r="Y156" s="78">
        <v>42949</v>
      </c>
      <c r="Z156" s="182" t="s">
        <v>303</v>
      </c>
      <c r="AA156" s="35" t="str">
        <f t="shared" ca="1" si="13"/>
        <v>5 Years 5 Months 28 Days</v>
      </c>
      <c r="AB156" s="182">
        <v>48750</v>
      </c>
      <c r="AC156" s="36" t="s">
        <v>504</v>
      </c>
      <c r="AD156" s="30"/>
      <c r="AE156" s="292"/>
      <c r="AF156" s="20"/>
      <c r="AG156" s="20"/>
      <c r="AH156" s="20"/>
      <c r="AI156" s="20"/>
      <c r="AJ156" s="20"/>
    </row>
    <row r="157" spans="1:36" ht="30" customHeight="1" x14ac:dyDescent="0.25">
      <c r="A157" s="59">
        <v>155</v>
      </c>
      <c r="B157" s="26" t="s">
        <v>80</v>
      </c>
      <c r="C157" s="27" t="s">
        <v>24</v>
      </c>
      <c r="D157" s="27" t="s">
        <v>67</v>
      </c>
      <c r="E157" s="27" t="s">
        <v>441</v>
      </c>
      <c r="F157" s="183" t="s">
        <v>84</v>
      </c>
      <c r="G157" s="284" t="s">
        <v>125</v>
      </c>
      <c r="H157" s="48" t="s">
        <v>251</v>
      </c>
      <c r="I157" s="48" t="s">
        <v>434</v>
      </c>
      <c r="J157" s="30" t="s">
        <v>101</v>
      </c>
      <c r="K157" s="27" t="s">
        <v>86</v>
      </c>
      <c r="L157" s="57" t="s">
        <v>273</v>
      </c>
      <c r="M157" s="57" t="s">
        <v>253</v>
      </c>
      <c r="N157" s="183" t="s">
        <v>1952</v>
      </c>
      <c r="O157" s="183" t="s">
        <v>124</v>
      </c>
      <c r="P157" s="48" t="s">
        <v>358</v>
      </c>
      <c r="Q157" s="183" t="s">
        <v>381</v>
      </c>
      <c r="R157" s="48" t="s">
        <v>247</v>
      </c>
      <c r="S157" s="27" t="s">
        <v>427</v>
      </c>
      <c r="T157" s="27" t="s">
        <v>1633</v>
      </c>
      <c r="U157" s="293"/>
      <c r="V157" s="27" t="s">
        <v>338</v>
      </c>
      <c r="W157" s="27" t="s">
        <v>1955</v>
      </c>
      <c r="X157" s="182" t="s">
        <v>302</v>
      </c>
      <c r="Y157" s="78">
        <v>42949</v>
      </c>
      <c r="Z157" s="182" t="s">
        <v>303</v>
      </c>
      <c r="AA157" s="35" t="str">
        <f t="shared" ca="1" si="13"/>
        <v>5 Years 5 Months 28 Days</v>
      </c>
      <c r="AB157" s="182">
        <v>48750</v>
      </c>
      <c r="AC157" s="36" t="s">
        <v>469</v>
      </c>
      <c r="AD157" s="30"/>
      <c r="AE157" s="292"/>
      <c r="AF157" s="20"/>
      <c r="AG157" s="20"/>
      <c r="AH157" s="20"/>
      <c r="AI157" s="20"/>
      <c r="AJ157" s="20"/>
    </row>
    <row r="158" spans="1:36" x14ac:dyDescent="0.25">
      <c r="A158" s="59">
        <v>156</v>
      </c>
      <c r="B158" s="26" t="s">
        <v>80</v>
      </c>
      <c r="C158" s="27" t="s">
        <v>24</v>
      </c>
      <c r="D158" s="27" t="s">
        <v>67</v>
      </c>
      <c r="E158" s="27" t="s">
        <v>441</v>
      </c>
      <c r="F158" s="183" t="s">
        <v>84</v>
      </c>
      <c r="G158" s="284" t="s">
        <v>125</v>
      </c>
      <c r="H158" s="48" t="s">
        <v>251</v>
      </c>
      <c r="I158" s="48" t="s">
        <v>434</v>
      </c>
      <c r="J158" s="30" t="s">
        <v>101</v>
      </c>
      <c r="K158" s="27" t="s">
        <v>86</v>
      </c>
      <c r="L158" s="57" t="s">
        <v>436</v>
      </c>
      <c r="M158" s="57" t="s">
        <v>253</v>
      </c>
      <c r="N158" s="183" t="s">
        <v>1952</v>
      </c>
      <c r="O158" s="183" t="s">
        <v>124</v>
      </c>
      <c r="P158" s="48" t="s">
        <v>358</v>
      </c>
      <c r="Q158" s="183" t="s">
        <v>382</v>
      </c>
      <c r="R158" s="48" t="s">
        <v>247</v>
      </c>
      <c r="S158" s="27" t="s">
        <v>427</v>
      </c>
      <c r="T158" s="27" t="s">
        <v>1633</v>
      </c>
      <c r="U158" s="293"/>
      <c r="V158" s="27" t="s">
        <v>338</v>
      </c>
      <c r="W158" s="27" t="s">
        <v>1955</v>
      </c>
      <c r="X158" s="182" t="s">
        <v>302</v>
      </c>
      <c r="Y158" s="78">
        <v>42949</v>
      </c>
      <c r="Z158" s="182" t="s">
        <v>303</v>
      </c>
      <c r="AA158" s="35" t="str">
        <f t="shared" ca="1" si="13"/>
        <v>5 Years 5 Months 28 Days</v>
      </c>
      <c r="AB158" s="182">
        <v>48750</v>
      </c>
      <c r="AC158" s="36" t="s">
        <v>470</v>
      </c>
      <c r="AD158" s="30"/>
      <c r="AE158" s="294"/>
      <c r="AF158" s="20"/>
      <c r="AG158" s="20"/>
      <c r="AH158" s="20"/>
      <c r="AI158" s="20"/>
      <c r="AJ158" s="20"/>
    </row>
    <row r="159" spans="1:36" ht="30" customHeight="1" x14ac:dyDescent="0.25">
      <c r="A159" s="59">
        <v>157</v>
      </c>
      <c r="B159" s="26" t="s">
        <v>80</v>
      </c>
      <c r="C159" s="27" t="s">
        <v>24</v>
      </c>
      <c r="D159" s="27" t="s">
        <v>67</v>
      </c>
      <c r="E159" s="27" t="s">
        <v>441</v>
      </c>
      <c r="F159" s="183" t="s">
        <v>84</v>
      </c>
      <c r="G159" s="284" t="s">
        <v>125</v>
      </c>
      <c r="H159" s="48" t="s">
        <v>251</v>
      </c>
      <c r="I159" s="48" t="s">
        <v>434</v>
      </c>
      <c r="J159" s="30" t="s">
        <v>101</v>
      </c>
      <c r="K159" s="27" t="s">
        <v>86</v>
      </c>
      <c r="L159" s="57" t="s">
        <v>274</v>
      </c>
      <c r="M159" s="57" t="s">
        <v>253</v>
      </c>
      <c r="N159" s="183" t="s">
        <v>1952</v>
      </c>
      <c r="O159" s="183" t="s">
        <v>124</v>
      </c>
      <c r="P159" s="48" t="s">
        <v>358</v>
      </c>
      <c r="Q159" s="183" t="s">
        <v>359</v>
      </c>
      <c r="R159" s="48" t="s">
        <v>247</v>
      </c>
      <c r="S159" s="27" t="s">
        <v>427</v>
      </c>
      <c r="T159" s="27" t="s">
        <v>1633</v>
      </c>
      <c r="U159" s="293"/>
      <c r="V159" s="27" t="s">
        <v>338</v>
      </c>
      <c r="W159" s="27" t="s">
        <v>1955</v>
      </c>
      <c r="X159" s="182" t="s">
        <v>302</v>
      </c>
      <c r="Y159" s="78">
        <v>42949</v>
      </c>
      <c r="Z159" s="182" t="s">
        <v>303</v>
      </c>
      <c r="AA159" s="35" t="str">
        <f t="shared" ca="1" si="13"/>
        <v>5 Years 5 Months 28 Days</v>
      </c>
      <c r="AB159" s="182">
        <v>48750</v>
      </c>
      <c r="AC159" s="36" t="s">
        <v>471</v>
      </c>
      <c r="AD159" s="30"/>
      <c r="AE159" s="292"/>
      <c r="AF159" s="20"/>
      <c r="AG159" s="20"/>
      <c r="AH159" s="20"/>
      <c r="AI159" s="20"/>
      <c r="AJ159" s="20"/>
    </row>
    <row r="160" spans="1:36" ht="30" customHeight="1" x14ac:dyDescent="0.25">
      <c r="A160" s="59">
        <v>158</v>
      </c>
      <c r="B160" s="26" t="s">
        <v>80</v>
      </c>
      <c r="C160" s="27" t="s">
        <v>24</v>
      </c>
      <c r="D160" s="27" t="s">
        <v>67</v>
      </c>
      <c r="E160" s="27" t="s">
        <v>441</v>
      </c>
      <c r="F160" s="183" t="s">
        <v>84</v>
      </c>
      <c r="G160" s="284" t="s">
        <v>125</v>
      </c>
      <c r="H160" s="48" t="s">
        <v>251</v>
      </c>
      <c r="I160" s="48" t="s">
        <v>434</v>
      </c>
      <c r="J160" s="30" t="s">
        <v>101</v>
      </c>
      <c r="K160" s="27" t="s">
        <v>86</v>
      </c>
      <c r="L160" s="57" t="s">
        <v>275</v>
      </c>
      <c r="M160" s="57" t="s">
        <v>253</v>
      </c>
      <c r="N160" s="183" t="s">
        <v>1952</v>
      </c>
      <c r="O160" s="183" t="s">
        <v>124</v>
      </c>
      <c r="P160" s="48" t="s">
        <v>358</v>
      </c>
      <c r="Q160" s="183" t="s">
        <v>383</v>
      </c>
      <c r="R160" s="48" t="s">
        <v>247</v>
      </c>
      <c r="S160" s="27" t="s">
        <v>427</v>
      </c>
      <c r="T160" s="27" t="s">
        <v>1633</v>
      </c>
      <c r="U160" s="293"/>
      <c r="V160" s="27" t="s">
        <v>338</v>
      </c>
      <c r="W160" s="27" t="s">
        <v>1955</v>
      </c>
      <c r="X160" s="182" t="s">
        <v>302</v>
      </c>
      <c r="Y160" s="78">
        <v>42949</v>
      </c>
      <c r="Z160" s="182" t="s">
        <v>303</v>
      </c>
      <c r="AA160" s="35" t="str">
        <f t="shared" ca="1" si="13"/>
        <v>5 Years 5 Months 28 Days</v>
      </c>
      <c r="AB160" s="182">
        <v>48750</v>
      </c>
      <c r="AC160" s="36" t="s">
        <v>472</v>
      </c>
      <c r="AD160" s="30"/>
      <c r="AE160" s="292"/>
      <c r="AF160" s="20"/>
      <c r="AG160" s="20"/>
      <c r="AH160" s="20"/>
      <c r="AI160" s="20"/>
      <c r="AJ160" s="20"/>
    </row>
    <row r="161" spans="1:36" ht="30" customHeight="1" x14ac:dyDescent="0.25">
      <c r="A161" s="59">
        <v>159</v>
      </c>
      <c r="B161" s="26" t="s">
        <v>80</v>
      </c>
      <c r="C161" s="27" t="s">
        <v>24</v>
      </c>
      <c r="D161" s="27" t="s">
        <v>67</v>
      </c>
      <c r="E161" s="27" t="s">
        <v>441</v>
      </c>
      <c r="F161" s="183" t="s">
        <v>84</v>
      </c>
      <c r="G161" s="284" t="s">
        <v>125</v>
      </c>
      <c r="H161" s="48" t="s">
        <v>251</v>
      </c>
      <c r="I161" s="48" t="s">
        <v>434</v>
      </c>
      <c r="J161" s="30" t="s">
        <v>101</v>
      </c>
      <c r="K161" s="27" t="s">
        <v>86</v>
      </c>
      <c r="L161" s="57" t="s">
        <v>276</v>
      </c>
      <c r="M161" s="57" t="s">
        <v>253</v>
      </c>
      <c r="N161" s="183" t="s">
        <v>1952</v>
      </c>
      <c r="O161" s="183" t="s">
        <v>124</v>
      </c>
      <c r="P161" s="48" t="s">
        <v>358</v>
      </c>
      <c r="Q161" s="183" t="s">
        <v>384</v>
      </c>
      <c r="R161" s="48" t="s">
        <v>247</v>
      </c>
      <c r="S161" s="27" t="s">
        <v>427</v>
      </c>
      <c r="T161" s="27" t="s">
        <v>1633</v>
      </c>
      <c r="U161" s="293"/>
      <c r="V161" s="27" t="s">
        <v>338</v>
      </c>
      <c r="W161" s="27" t="s">
        <v>1955</v>
      </c>
      <c r="X161" s="182" t="s">
        <v>302</v>
      </c>
      <c r="Y161" s="78">
        <v>42949</v>
      </c>
      <c r="Z161" s="182" t="s">
        <v>303</v>
      </c>
      <c r="AA161" s="35" t="str">
        <f t="shared" ca="1" si="13"/>
        <v>5 Years 5 Months 28 Days</v>
      </c>
      <c r="AB161" s="182">
        <v>48750</v>
      </c>
      <c r="AC161" s="36" t="s">
        <v>473</v>
      </c>
      <c r="AD161" s="30"/>
      <c r="AE161" s="292"/>
      <c r="AF161" s="20"/>
      <c r="AG161" s="20"/>
      <c r="AH161" s="20"/>
      <c r="AI161" s="20"/>
      <c r="AJ161" s="20"/>
    </row>
    <row r="162" spans="1:36" ht="30" customHeight="1" x14ac:dyDescent="0.25">
      <c r="A162" s="59">
        <v>160</v>
      </c>
      <c r="B162" s="26" t="s">
        <v>80</v>
      </c>
      <c r="C162" s="27" t="s">
        <v>24</v>
      </c>
      <c r="D162" s="27" t="s">
        <v>67</v>
      </c>
      <c r="E162" s="27" t="s">
        <v>441</v>
      </c>
      <c r="F162" s="183" t="s">
        <v>84</v>
      </c>
      <c r="G162" s="284" t="s">
        <v>125</v>
      </c>
      <c r="H162" s="48" t="s">
        <v>251</v>
      </c>
      <c r="I162" s="48" t="s">
        <v>434</v>
      </c>
      <c r="J162" s="30" t="s">
        <v>101</v>
      </c>
      <c r="K162" s="27" t="s">
        <v>86</v>
      </c>
      <c r="L162" s="57" t="s">
        <v>277</v>
      </c>
      <c r="M162" s="57" t="s">
        <v>253</v>
      </c>
      <c r="N162" s="183" t="s">
        <v>1952</v>
      </c>
      <c r="O162" s="183" t="s">
        <v>124</v>
      </c>
      <c r="P162" s="48" t="s">
        <v>358</v>
      </c>
      <c r="Q162" s="183" t="s">
        <v>385</v>
      </c>
      <c r="R162" s="48" t="s">
        <v>247</v>
      </c>
      <c r="S162" s="27" t="s">
        <v>427</v>
      </c>
      <c r="T162" s="27" t="s">
        <v>1633</v>
      </c>
      <c r="U162" s="293"/>
      <c r="V162" s="27" t="s">
        <v>338</v>
      </c>
      <c r="W162" s="27" t="s">
        <v>1955</v>
      </c>
      <c r="X162" s="182" t="s">
        <v>302</v>
      </c>
      <c r="Y162" s="78">
        <v>42949</v>
      </c>
      <c r="Z162" s="182" t="s">
        <v>303</v>
      </c>
      <c r="AA162" s="35" t="str">
        <f t="shared" ca="1" si="13"/>
        <v>5 Years 5 Months 28 Days</v>
      </c>
      <c r="AB162" s="182">
        <v>48750</v>
      </c>
      <c r="AC162" s="36" t="s">
        <v>474</v>
      </c>
      <c r="AD162" s="30"/>
      <c r="AE162" s="292"/>
      <c r="AF162" s="20"/>
      <c r="AG162" s="20"/>
      <c r="AH162" s="20"/>
      <c r="AI162" s="20"/>
      <c r="AJ162" s="20"/>
    </row>
    <row r="163" spans="1:36" x14ac:dyDescent="0.25">
      <c r="A163" s="59">
        <v>161</v>
      </c>
      <c r="B163" s="26" t="s">
        <v>80</v>
      </c>
      <c r="C163" s="27" t="s">
        <v>24</v>
      </c>
      <c r="D163" s="27" t="s">
        <v>67</v>
      </c>
      <c r="E163" s="27" t="s">
        <v>441</v>
      </c>
      <c r="F163" s="183" t="s">
        <v>84</v>
      </c>
      <c r="G163" s="284" t="s">
        <v>125</v>
      </c>
      <c r="H163" s="48" t="s">
        <v>251</v>
      </c>
      <c r="I163" s="48" t="s">
        <v>434</v>
      </c>
      <c r="J163" s="30" t="s">
        <v>101</v>
      </c>
      <c r="K163" s="27" t="s">
        <v>86</v>
      </c>
      <c r="L163" s="57" t="s">
        <v>278</v>
      </c>
      <c r="M163" s="57" t="s">
        <v>253</v>
      </c>
      <c r="N163" s="183" t="s">
        <v>1952</v>
      </c>
      <c r="O163" s="183" t="s">
        <v>124</v>
      </c>
      <c r="P163" s="48" t="s">
        <v>358</v>
      </c>
      <c r="Q163" s="183" t="s">
        <v>386</v>
      </c>
      <c r="R163" s="48" t="s">
        <v>247</v>
      </c>
      <c r="S163" s="27" t="s">
        <v>427</v>
      </c>
      <c r="T163" s="27" t="s">
        <v>1633</v>
      </c>
      <c r="U163" s="293"/>
      <c r="V163" s="27" t="s">
        <v>338</v>
      </c>
      <c r="W163" s="27" t="s">
        <v>1955</v>
      </c>
      <c r="X163" s="182" t="s">
        <v>302</v>
      </c>
      <c r="Y163" s="78">
        <v>42949</v>
      </c>
      <c r="Z163" s="182" t="s">
        <v>303</v>
      </c>
      <c r="AA163" s="35" t="str">
        <f t="shared" ca="1" si="13"/>
        <v>5 Years 5 Months 28 Days</v>
      </c>
      <c r="AB163" s="182">
        <v>48750</v>
      </c>
      <c r="AC163" s="36" t="s">
        <v>475</v>
      </c>
      <c r="AD163" s="30"/>
      <c r="AE163" s="294"/>
      <c r="AF163" s="20"/>
      <c r="AG163" s="20"/>
      <c r="AH163" s="20"/>
      <c r="AI163" s="20"/>
      <c r="AJ163" s="20"/>
    </row>
    <row r="164" spans="1:36" ht="30" customHeight="1" x14ac:dyDescent="0.25">
      <c r="A164" s="59">
        <v>162</v>
      </c>
      <c r="B164" s="26" t="s">
        <v>80</v>
      </c>
      <c r="C164" s="27" t="s">
        <v>24</v>
      </c>
      <c r="D164" s="27" t="s">
        <v>67</v>
      </c>
      <c r="E164" s="29" t="s">
        <v>441</v>
      </c>
      <c r="F164" s="183" t="s">
        <v>84</v>
      </c>
      <c r="G164" s="287" t="s">
        <v>125</v>
      </c>
      <c r="H164" s="48" t="s">
        <v>251</v>
      </c>
      <c r="I164" s="48" t="s">
        <v>434</v>
      </c>
      <c r="J164" s="30" t="s">
        <v>101</v>
      </c>
      <c r="K164" s="27" t="s">
        <v>86</v>
      </c>
      <c r="L164" s="57" t="s">
        <v>279</v>
      </c>
      <c r="M164" s="57" t="s">
        <v>253</v>
      </c>
      <c r="N164" s="183" t="s">
        <v>1952</v>
      </c>
      <c r="O164" s="183" t="s">
        <v>124</v>
      </c>
      <c r="P164" s="48" t="s">
        <v>358</v>
      </c>
      <c r="Q164" s="183" t="s">
        <v>387</v>
      </c>
      <c r="R164" s="48" t="s">
        <v>247</v>
      </c>
      <c r="S164" s="27" t="s">
        <v>427</v>
      </c>
      <c r="T164" s="27" t="s">
        <v>1633</v>
      </c>
      <c r="U164" s="293"/>
      <c r="V164" s="27" t="s">
        <v>338</v>
      </c>
      <c r="W164" s="27" t="s">
        <v>1955</v>
      </c>
      <c r="X164" s="182" t="s">
        <v>302</v>
      </c>
      <c r="Y164" s="78">
        <v>42949</v>
      </c>
      <c r="Z164" s="182" t="s">
        <v>303</v>
      </c>
      <c r="AA164" s="35" t="str">
        <f t="shared" ca="1" si="13"/>
        <v>5 Years 5 Months 28 Days</v>
      </c>
      <c r="AB164" s="182">
        <v>48750</v>
      </c>
      <c r="AC164" s="36" t="s">
        <v>476</v>
      </c>
      <c r="AD164" s="30"/>
      <c r="AE164" s="292"/>
      <c r="AF164" s="20"/>
      <c r="AG164" s="20"/>
      <c r="AH164" s="20"/>
      <c r="AI164" s="20"/>
      <c r="AJ164" s="20"/>
    </row>
    <row r="165" spans="1:36" x14ac:dyDescent="0.25">
      <c r="A165" s="59">
        <v>163</v>
      </c>
      <c r="B165" s="26" t="s">
        <v>80</v>
      </c>
      <c r="C165" s="27" t="s">
        <v>24</v>
      </c>
      <c r="D165" s="27" t="s">
        <v>67</v>
      </c>
      <c r="E165" s="27" t="s">
        <v>441</v>
      </c>
      <c r="F165" s="265" t="s">
        <v>84</v>
      </c>
      <c r="G165" s="284" t="s">
        <v>125</v>
      </c>
      <c r="H165" s="48" t="s">
        <v>251</v>
      </c>
      <c r="I165" s="48" t="s">
        <v>434</v>
      </c>
      <c r="J165" s="30" t="s">
        <v>101</v>
      </c>
      <c r="K165" s="27" t="s">
        <v>86</v>
      </c>
      <c r="L165" s="57" t="s">
        <v>280</v>
      </c>
      <c r="M165" s="57" t="s">
        <v>253</v>
      </c>
      <c r="N165" s="183" t="s">
        <v>1952</v>
      </c>
      <c r="O165" s="183" t="s">
        <v>124</v>
      </c>
      <c r="P165" s="48" t="s">
        <v>358</v>
      </c>
      <c r="Q165" s="183" t="s">
        <v>388</v>
      </c>
      <c r="R165" s="48" t="s">
        <v>247</v>
      </c>
      <c r="S165" s="27" t="s">
        <v>427</v>
      </c>
      <c r="T165" s="27" t="s">
        <v>1633</v>
      </c>
      <c r="U165" s="293"/>
      <c r="V165" s="27" t="s">
        <v>338</v>
      </c>
      <c r="W165" s="27" t="s">
        <v>1955</v>
      </c>
      <c r="X165" s="182" t="s">
        <v>302</v>
      </c>
      <c r="Y165" s="78">
        <v>42949</v>
      </c>
      <c r="Z165" s="182" t="s">
        <v>303</v>
      </c>
      <c r="AA165" s="35" t="str">
        <f t="shared" ca="1" si="13"/>
        <v>5 Years 5 Months 28 Days</v>
      </c>
      <c r="AB165" s="182">
        <v>48750</v>
      </c>
      <c r="AC165" s="36" t="s">
        <v>477</v>
      </c>
      <c r="AD165" s="30"/>
      <c r="AE165" s="292" t="s">
        <v>1596</v>
      </c>
      <c r="AF165" s="20" t="s">
        <v>1300</v>
      </c>
      <c r="AG165" s="20"/>
      <c r="AH165" s="20"/>
      <c r="AI165" s="20"/>
      <c r="AJ165" s="20"/>
    </row>
    <row r="166" spans="1:36" x14ac:dyDescent="0.25">
      <c r="A166" s="59">
        <v>164</v>
      </c>
      <c r="B166" s="26" t="s">
        <v>80</v>
      </c>
      <c r="C166" s="27" t="s">
        <v>24</v>
      </c>
      <c r="D166" s="27" t="s">
        <v>67</v>
      </c>
      <c r="E166" s="28" t="s">
        <v>441</v>
      </c>
      <c r="F166" s="183" t="s">
        <v>84</v>
      </c>
      <c r="G166" s="286" t="s">
        <v>125</v>
      </c>
      <c r="H166" s="48" t="s">
        <v>251</v>
      </c>
      <c r="I166" s="48" t="s">
        <v>434</v>
      </c>
      <c r="J166" s="30" t="s">
        <v>101</v>
      </c>
      <c r="K166" s="27" t="s">
        <v>86</v>
      </c>
      <c r="L166" s="57" t="s">
        <v>281</v>
      </c>
      <c r="M166" s="57" t="s">
        <v>253</v>
      </c>
      <c r="N166" s="183" t="s">
        <v>1952</v>
      </c>
      <c r="O166" s="183" t="s">
        <v>124</v>
      </c>
      <c r="P166" s="48" t="s">
        <v>358</v>
      </c>
      <c r="Q166" s="183" t="s">
        <v>389</v>
      </c>
      <c r="R166" s="48" t="s">
        <v>247</v>
      </c>
      <c r="S166" s="27" t="s">
        <v>427</v>
      </c>
      <c r="T166" s="27" t="s">
        <v>1633</v>
      </c>
      <c r="U166" s="293"/>
      <c r="V166" s="27" t="s">
        <v>338</v>
      </c>
      <c r="W166" s="27" t="s">
        <v>1955</v>
      </c>
      <c r="X166" s="182" t="s">
        <v>302</v>
      </c>
      <c r="Y166" s="78">
        <v>42949</v>
      </c>
      <c r="Z166" s="182" t="s">
        <v>303</v>
      </c>
      <c r="AA166" s="35" t="str">
        <f t="shared" ca="1" si="13"/>
        <v>5 Years 5 Months 28 Days</v>
      </c>
      <c r="AB166" s="182">
        <v>48750</v>
      </c>
      <c r="AC166" s="36" t="s">
        <v>478</v>
      </c>
      <c r="AD166" s="30"/>
      <c r="AE166" s="294"/>
      <c r="AF166" s="20"/>
      <c r="AG166" s="20"/>
      <c r="AH166" s="20"/>
      <c r="AI166" s="20"/>
      <c r="AJ166" s="20"/>
    </row>
    <row r="167" spans="1:36" ht="30" customHeight="1" x14ac:dyDescent="0.25">
      <c r="A167" s="59">
        <v>165</v>
      </c>
      <c r="B167" s="26" t="s">
        <v>80</v>
      </c>
      <c r="C167" s="27" t="s">
        <v>24</v>
      </c>
      <c r="D167" s="27" t="s">
        <v>67</v>
      </c>
      <c r="E167" s="27" t="s">
        <v>441</v>
      </c>
      <c r="F167" s="183" t="s">
        <v>84</v>
      </c>
      <c r="G167" s="284" t="s">
        <v>125</v>
      </c>
      <c r="H167" s="48" t="s">
        <v>251</v>
      </c>
      <c r="I167" s="48" t="s">
        <v>434</v>
      </c>
      <c r="J167" s="30" t="s">
        <v>101</v>
      </c>
      <c r="K167" s="27" t="s">
        <v>86</v>
      </c>
      <c r="L167" s="57" t="s">
        <v>282</v>
      </c>
      <c r="M167" s="57" t="s">
        <v>253</v>
      </c>
      <c r="N167" s="183" t="s">
        <v>1952</v>
      </c>
      <c r="O167" s="183" t="s">
        <v>124</v>
      </c>
      <c r="P167" s="48" t="s">
        <v>358</v>
      </c>
      <c r="Q167" s="183" t="s">
        <v>390</v>
      </c>
      <c r="R167" s="48" t="s">
        <v>247</v>
      </c>
      <c r="S167" s="27" t="s">
        <v>427</v>
      </c>
      <c r="T167" s="27" t="s">
        <v>1633</v>
      </c>
      <c r="U167" s="293"/>
      <c r="V167" s="27" t="s">
        <v>338</v>
      </c>
      <c r="W167" s="27" t="s">
        <v>1955</v>
      </c>
      <c r="X167" s="182" t="s">
        <v>302</v>
      </c>
      <c r="Y167" s="78">
        <v>42949</v>
      </c>
      <c r="Z167" s="182" t="s">
        <v>303</v>
      </c>
      <c r="AA167" s="35" t="str">
        <f t="shared" ref="AA167:AA190" ca="1" si="14">DATEDIF(Y167,TODAY(),"Y")&amp;" Years "&amp;DATEDIF(Y167,TODAY(),"ym")&amp;" Months "&amp;DATEDIF(Y167,TODAY(),"md")&amp;" Days"</f>
        <v>5 Years 5 Months 28 Days</v>
      </c>
      <c r="AB167" s="182">
        <v>48750</v>
      </c>
      <c r="AC167" s="36" t="s">
        <v>479</v>
      </c>
      <c r="AD167" s="30"/>
      <c r="AE167" s="292"/>
      <c r="AF167" s="20"/>
      <c r="AG167" s="20"/>
      <c r="AH167" s="20"/>
      <c r="AI167" s="20"/>
      <c r="AJ167" s="20"/>
    </row>
    <row r="168" spans="1:36" ht="30" customHeight="1" x14ac:dyDescent="0.25">
      <c r="A168" s="59">
        <v>166</v>
      </c>
      <c r="B168" s="26" t="s">
        <v>80</v>
      </c>
      <c r="C168" s="27" t="s">
        <v>24</v>
      </c>
      <c r="D168" s="27" t="s">
        <v>67</v>
      </c>
      <c r="E168" s="29" t="s">
        <v>441</v>
      </c>
      <c r="F168" s="183" t="s">
        <v>84</v>
      </c>
      <c r="G168" s="287" t="s">
        <v>125</v>
      </c>
      <c r="H168" s="48" t="s">
        <v>251</v>
      </c>
      <c r="I168" s="48" t="s">
        <v>434</v>
      </c>
      <c r="J168" s="30" t="s">
        <v>101</v>
      </c>
      <c r="K168" s="27" t="s">
        <v>86</v>
      </c>
      <c r="L168" s="57" t="s">
        <v>283</v>
      </c>
      <c r="M168" s="57" t="s">
        <v>253</v>
      </c>
      <c r="N168" s="183" t="s">
        <v>1952</v>
      </c>
      <c r="O168" s="183" t="s">
        <v>124</v>
      </c>
      <c r="P168" s="48" t="s">
        <v>358</v>
      </c>
      <c r="Q168" s="183" t="s">
        <v>391</v>
      </c>
      <c r="R168" s="48" t="s">
        <v>247</v>
      </c>
      <c r="S168" s="27" t="s">
        <v>427</v>
      </c>
      <c r="T168" s="27" t="s">
        <v>1633</v>
      </c>
      <c r="U168" s="293"/>
      <c r="V168" s="27" t="s">
        <v>338</v>
      </c>
      <c r="W168" s="27" t="s">
        <v>1955</v>
      </c>
      <c r="X168" s="182" t="s">
        <v>302</v>
      </c>
      <c r="Y168" s="78">
        <v>42949</v>
      </c>
      <c r="Z168" s="182" t="s">
        <v>303</v>
      </c>
      <c r="AA168" s="35" t="str">
        <f t="shared" ca="1" si="14"/>
        <v>5 Years 5 Months 28 Days</v>
      </c>
      <c r="AB168" s="182">
        <v>48750</v>
      </c>
      <c r="AC168" s="36" t="s">
        <v>480</v>
      </c>
      <c r="AD168" s="30"/>
      <c r="AE168" s="292"/>
      <c r="AF168" s="20"/>
      <c r="AG168" s="20"/>
      <c r="AH168" s="20"/>
      <c r="AI168" s="20"/>
      <c r="AJ168" s="20"/>
    </row>
    <row r="169" spans="1:36" x14ac:dyDescent="0.25">
      <c r="A169" s="59">
        <v>167</v>
      </c>
      <c r="B169" s="26" t="s">
        <v>80</v>
      </c>
      <c r="C169" s="27" t="s">
        <v>24</v>
      </c>
      <c r="D169" s="27" t="s">
        <v>67</v>
      </c>
      <c r="E169" s="27" t="s">
        <v>441</v>
      </c>
      <c r="F169" s="265" t="s">
        <v>84</v>
      </c>
      <c r="G169" s="284" t="s">
        <v>125</v>
      </c>
      <c r="H169" s="48" t="s">
        <v>251</v>
      </c>
      <c r="I169" s="48" t="s">
        <v>434</v>
      </c>
      <c r="J169" s="30" t="s">
        <v>101</v>
      </c>
      <c r="K169" s="27" t="s">
        <v>86</v>
      </c>
      <c r="L169" s="57" t="s">
        <v>284</v>
      </c>
      <c r="M169" s="57" t="s">
        <v>253</v>
      </c>
      <c r="N169" s="183" t="s">
        <v>1952</v>
      </c>
      <c r="O169" s="183" t="s">
        <v>124</v>
      </c>
      <c r="P169" s="48" t="s">
        <v>358</v>
      </c>
      <c r="Q169" s="183" t="s">
        <v>392</v>
      </c>
      <c r="R169" s="48" t="s">
        <v>247</v>
      </c>
      <c r="S169" s="27" t="s">
        <v>427</v>
      </c>
      <c r="T169" s="27" t="s">
        <v>1633</v>
      </c>
      <c r="U169" s="293"/>
      <c r="V169" s="27" t="s">
        <v>338</v>
      </c>
      <c r="W169" s="27" t="s">
        <v>1955</v>
      </c>
      <c r="X169" s="182" t="s">
        <v>302</v>
      </c>
      <c r="Y169" s="78">
        <v>42949</v>
      </c>
      <c r="Z169" s="182" t="s">
        <v>303</v>
      </c>
      <c r="AA169" s="35" t="str">
        <f t="shared" ca="1" si="14"/>
        <v>5 Years 5 Months 28 Days</v>
      </c>
      <c r="AB169" s="182">
        <v>48750</v>
      </c>
      <c r="AC169" s="36" t="s">
        <v>481</v>
      </c>
      <c r="AD169" s="30"/>
      <c r="AE169" s="292"/>
      <c r="AF169" s="20"/>
      <c r="AG169" s="20"/>
      <c r="AH169" s="20"/>
      <c r="AI169" s="20"/>
      <c r="AJ169" s="20"/>
    </row>
    <row r="170" spans="1:36" ht="30" customHeight="1" x14ac:dyDescent="0.25">
      <c r="A170" s="59">
        <v>168</v>
      </c>
      <c r="B170" s="26" t="s">
        <v>80</v>
      </c>
      <c r="C170" s="27" t="s">
        <v>24</v>
      </c>
      <c r="D170" s="27" t="s">
        <v>67</v>
      </c>
      <c r="E170" s="28" t="s">
        <v>441</v>
      </c>
      <c r="F170" s="183" t="s">
        <v>84</v>
      </c>
      <c r="G170" s="286" t="s">
        <v>125</v>
      </c>
      <c r="H170" s="48" t="s">
        <v>251</v>
      </c>
      <c r="I170" s="48" t="s">
        <v>434</v>
      </c>
      <c r="J170" s="30" t="s">
        <v>101</v>
      </c>
      <c r="K170" s="27" t="s">
        <v>86</v>
      </c>
      <c r="L170" s="57" t="s">
        <v>283</v>
      </c>
      <c r="M170" s="57" t="s">
        <v>253</v>
      </c>
      <c r="N170" s="183" t="s">
        <v>1952</v>
      </c>
      <c r="O170" s="183" t="s">
        <v>124</v>
      </c>
      <c r="P170" s="48" t="s">
        <v>358</v>
      </c>
      <c r="Q170" s="183" t="s">
        <v>393</v>
      </c>
      <c r="R170" s="48" t="s">
        <v>247</v>
      </c>
      <c r="S170" s="27" t="s">
        <v>427</v>
      </c>
      <c r="T170" s="27" t="s">
        <v>1633</v>
      </c>
      <c r="U170" s="293"/>
      <c r="V170" s="27" t="s">
        <v>338</v>
      </c>
      <c r="W170" s="27" t="s">
        <v>1955</v>
      </c>
      <c r="X170" s="182" t="s">
        <v>302</v>
      </c>
      <c r="Y170" s="78">
        <v>42949</v>
      </c>
      <c r="Z170" s="182" t="s">
        <v>303</v>
      </c>
      <c r="AA170" s="35" t="str">
        <f t="shared" ca="1" si="14"/>
        <v>5 Years 5 Months 28 Days</v>
      </c>
      <c r="AB170" s="182">
        <v>48750</v>
      </c>
      <c r="AC170" s="36" t="s">
        <v>482</v>
      </c>
      <c r="AD170" s="30"/>
      <c r="AE170" s="292"/>
      <c r="AF170" s="20"/>
      <c r="AG170" s="20"/>
      <c r="AH170" s="20"/>
      <c r="AI170" s="20"/>
      <c r="AJ170" s="20"/>
    </row>
    <row r="171" spans="1:36" ht="30" customHeight="1" x14ac:dyDescent="0.25">
      <c r="A171" s="59">
        <v>169</v>
      </c>
      <c r="B171" s="26" t="s">
        <v>80</v>
      </c>
      <c r="C171" s="27" t="s">
        <v>24</v>
      </c>
      <c r="D171" s="27" t="s">
        <v>67</v>
      </c>
      <c r="E171" s="27" t="s">
        <v>441</v>
      </c>
      <c r="F171" s="183" t="s">
        <v>84</v>
      </c>
      <c r="G171" s="284" t="s">
        <v>125</v>
      </c>
      <c r="H171" s="48" t="s">
        <v>251</v>
      </c>
      <c r="I171" s="48" t="s">
        <v>434</v>
      </c>
      <c r="J171" s="30" t="s">
        <v>101</v>
      </c>
      <c r="K171" s="27" t="s">
        <v>86</v>
      </c>
      <c r="L171" s="57" t="s">
        <v>285</v>
      </c>
      <c r="M171" s="57" t="s">
        <v>253</v>
      </c>
      <c r="N171" s="183" t="s">
        <v>1952</v>
      </c>
      <c r="O171" s="183" t="s">
        <v>124</v>
      </c>
      <c r="P171" s="48" t="s">
        <v>358</v>
      </c>
      <c r="Q171" s="183" t="s">
        <v>394</v>
      </c>
      <c r="R171" s="48" t="s">
        <v>247</v>
      </c>
      <c r="S171" s="27" t="s">
        <v>427</v>
      </c>
      <c r="T171" s="27" t="s">
        <v>1633</v>
      </c>
      <c r="U171" s="293"/>
      <c r="V171" s="27" t="s">
        <v>338</v>
      </c>
      <c r="W171" s="27" t="s">
        <v>1955</v>
      </c>
      <c r="X171" s="182" t="s">
        <v>302</v>
      </c>
      <c r="Y171" s="78">
        <v>42949</v>
      </c>
      <c r="Z171" s="182" t="s">
        <v>303</v>
      </c>
      <c r="AA171" s="35" t="str">
        <f t="shared" ca="1" si="14"/>
        <v>5 Years 5 Months 28 Days</v>
      </c>
      <c r="AB171" s="182">
        <v>48750</v>
      </c>
      <c r="AC171" s="36" t="s">
        <v>483</v>
      </c>
      <c r="AD171" s="30"/>
      <c r="AE171" s="292"/>
      <c r="AF171" s="20"/>
      <c r="AG171" s="20"/>
      <c r="AH171" s="20"/>
      <c r="AI171" s="20"/>
      <c r="AJ171" s="20"/>
    </row>
    <row r="172" spans="1:36" x14ac:dyDescent="0.25">
      <c r="A172" s="59">
        <v>170</v>
      </c>
      <c r="B172" s="26" t="s">
        <v>80</v>
      </c>
      <c r="C172" s="27" t="s">
        <v>24</v>
      </c>
      <c r="D172" s="27" t="s">
        <v>67</v>
      </c>
      <c r="E172" s="27" t="s">
        <v>441</v>
      </c>
      <c r="F172" s="183" t="s">
        <v>84</v>
      </c>
      <c r="G172" s="284" t="s">
        <v>125</v>
      </c>
      <c r="H172" s="48" t="s">
        <v>251</v>
      </c>
      <c r="I172" s="48" t="s">
        <v>434</v>
      </c>
      <c r="J172" s="30" t="s">
        <v>101</v>
      </c>
      <c r="K172" s="27" t="s">
        <v>86</v>
      </c>
      <c r="L172" s="57" t="s">
        <v>286</v>
      </c>
      <c r="M172" s="57" t="s">
        <v>253</v>
      </c>
      <c r="N172" s="183" t="s">
        <v>1952</v>
      </c>
      <c r="O172" s="183" t="s">
        <v>124</v>
      </c>
      <c r="P172" s="48" t="s">
        <v>358</v>
      </c>
      <c r="Q172" s="183" t="s">
        <v>395</v>
      </c>
      <c r="R172" s="48" t="s">
        <v>247</v>
      </c>
      <c r="S172" s="27" t="s">
        <v>427</v>
      </c>
      <c r="T172" s="27" t="s">
        <v>1633</v>
      </c>
      <c r="U172" s="293"/>
      <c r="V172" s="27" t="s">
        <v>338</v>
      </c>
      <c r="W172" s="27" t="s">
        <v>1955</v>
      </c>
      <c r="X172" s="182" t="s">
        <v>302</v>
      </c>
      <c r="Y172" s="78">
        <v>42949</v>
      </c>
      <c r="Z172" s="182" t="s">
        <v>303</v>
      </c>
      <c r="AA172" s="35" t="str">
        <f t="shared" ca="1" si="14"/>
        <v>5 Years 5 Months 28 Days</v>
      </c>
      <c r="AB172" s="182">
        <v>48750</v>
      </c>
      <c r="AC172" s="36" t="s">
        <v>484</v>
      </c>
      <c r="AD172" s="30"/>
      <c r="AE172" s="294"/>
      <c r="AF172" s="20"/>
      <c r="AG172" s="20"/>
      <c r="AH172" s="20"/>
      <c r="AI172" s="20"/>
      <c r="AJ172" s="20"/>
    </row>
    <row r="173" spans="1:36" ht="30" customHeight="1" x14ac:dyDescent="0.25">
      <c r="A173" s="59">
        <v>171</v>
      </c>
      <c r="B173" s="26" t="s">
        <v>80</v>
      </c>
      <c r="C173" s="27" t="s">
        <v>24</v>
      </c>
      <c r="D173" s="27" t="s">
        <v>67</v>
      </c>
      <c r="E173" s="27" t="s">
        <v>441</v>
      </c>
      <c r="F173" s="183" t="s">
        <v>84</v>
      </c>
      <c r="G173" s="284" t="s">
        <v>125</v>
      </c>
      <c r="H173" s="48" t="s">
        <v>251</v>
      </c>
      <c r="I173" s="48" t="s">
        <v>434</v>
      </c>
      <c r="J173" s="30" t="s">
        <v>101</v>
      </c>
      <c r="K173" s="27" t="s">
        <v>86</v>
      </c>
      <c r="L173" s="57" t="s">
        <v>287</v>
      </c>
      <c r="M173" s="57" t="s">
        <v>253</v>
      </c>
      <c r="N173" s="183" t="s">
        <v>1952</v>
      </c>
      <c r="O173" s="183" t="s">
        <v>124</v>
      </c>
      <c r="P173" s="48" t="s">
        <v>358</v>
      </c>
      <c r="Q173" s="183" t="s">
        <v>368</v>
      </c>
      <c r="R173" s="48" t="s">
        <v>247</v>
      </c>
      <c r="S173" s="27" t="s">
        <v>427</v>
      </c>
      <c r="T173" s="27" t="s">
        <v>1633</v>
      </c>
      <c r="U173" s="293"/>
      <c r="V173" s="27" t="s">
        <v>338</v>
      </c>
      <c r="W173" s="27" t="s">
        <v>1955</v>
      </c>
      <c r="X173" s="182" t="s">
        <v>302</v>
      </c>
      <c r="Y173" s="78">
        <v>42949</v>
      </c>
      <c r="Z173" s="182" t="s">
        <v>303</v>
      </c>
      <c r="AA173" s="35" t="str">
        <f t="shared" ca="1" si="14"/>
        <v>5 Years 5 Months 28 Days</v>
      </c>
      <c r="AB173" s="182">
        <v>48750</v>
      </c>
      <c r="AC173" s="36" t="s">
        <v>485</v>
      </c>
      <c r="AD173" s="30"/>
      <c r="AE173" s="292"/>
      <c r="AF173" s="20"/>
      <c r="AG173" s="20"/>
      <c r="AH173" s="20"/>
      <c r="AI173" s="20"/>
      <c r="AJ173" s="20"/>
    </row>
    <row r="174" spans="1:36" ht="30" customHeight="1" x14ac:dyDescent="0.25">
      <c r="A174" s="59">
        <v>172</v>
      </c>
      <c r="B174" s="26" t="s">
        <v>80</v>
      </c>
      <c r="C174" s="27" t="s">
        <v>24</v>
      </c>
      <c r="D174" s="27" t="s">
        <v>67</v>
      </c>
      <c r="E174" s="27" t="s">
        <v>441</v>
      </c>
      <c r="F174" s="183" t="s">
        <v>84</v>
      </c>
      <c r="G174" s="284" t="s">
        <v>125</v>
      </c>
      <c r="H174" s="48" t="s">
        <v>251</v>
      </c>
      <c r="I174" s="48" t="s">
        <v>434</v>
      </c>
      <c r="J174" s="30" t="s">
        <v>101</v>
      </c>
      <c r="K174" s="27" t="s">
        <v>86</v>
      </c>
      <c r="L174" s="57" t="s">
        <v>288</v>
      </c>
      <c r="M174" s="57" t="s">
        <v>253</v>
      </c>
      <c r="N174" s="183" t="s">
        <v>1952</v>
      </c>
      <c r="O174" s="183" t="s">
        <v>124</v>
      </c>
      <c r="P174" s="48" t="s">
        <v>358</v>
      </c>
      <c r="Q174" s="183" t="s">
        <v>396</v>
      </c>
      <c r="R174" s="48" t="s">
        <v>247</v>
      </c>
      <c r="S174" s="27" t="s">
        <v>427</v>
      </c>
      <c r="T174" s="27" t="s">
        <v>1633</v>
      </c>
      <c r="U174" s="293"/>
      <c r="V174" s="27" t="s">
        <v>338</v>
      </c>
      <c r="W174" s="27" t="s">
        <v>1955</v>
      </c>
      <c r="X174" s="182" t="s">
        <v>302</v>
      </c>
      <c r="Y174" s="78">
        <v>42949</v>
      </c>
      <c r="Z174" s="182" t="s">
        <v>303</v>
      </c>
      <c r="AA174" s="35" t="str">
        <f t="shared" ca="1" si="14"/>
        <v>5 Years 5 Months 28 Days</v>
      </c>
      <c r="AB174" s="182">
        <v>48750</v>
      </c>
      <c r="AC174" s="36" t="s">
        <v>486</v>
      </c>
      <c r="AD174" s="30"/>
      <c r="AE174" s="292"/>
      <c r="AF174" s="20"/>
      <c r="AG174" s="20"/>
      <c r="AH174" s="20"/>
      <c r="AI174" s="20"/>
      <c r="AJ174" s="20"/>
    </row>
    <row r="175" spans="1:36" ht="30" customHeight="1" x14ac:dyDescent="0.25">
      <c r="A175" s="59">
        <v>173</v>
      </c>
      <c r="B175" s="26" t="s">
        <v>80</v>
      </c>
      <c r="C175" s="27" t="s">
        <v>24</v>
      </c>
      <c r="D175" s="27" t="s">
        <v>67</v>
      </c>
      <c r="E175" s="27" t="s">
        <v>441</v>
      </c>
      <c r="F175" s="183" t="s">
        <v>84</v>
      </c>
      <c r="G175" s="284" t="s">
        <v>125</v>
      </c>
      <c r="H175" s="48" t="s">
        <v>251</v>
      </c>
      <c r="I175" s="48" t="s">
        <v>434</v>
      </c>
      <c r="J175" s="30" t="s">
        <v>101</v>
      </c>
      <c r="K175" s="27" t="s">
        <v>86</v>
      </c>
      <c r="L175" s="57" t="s">
        <v>289</v>
      </c>
      <c r="M175" s="57" t="s">
        <v>253</v>
      </c>
      <c r="N175" s="183" t="s">
        <v>1952</v>
      </c>
      <c r="O175" s="183" t="s">
        <v>124</v>
      </c>
      <c r="P175" s="48" t="s">
        <v>358</v>
      </c>
      <c r="Q175" s="183" t="s">
        <v>397</v>
      </c>
      <c r="R175" s="48" t="s">
        <v>247</v>
      </c>
      <c r="S175" s="27" t="s">
        <v>427</v>
      </c>
      <c r="T175" s="27" t="s">
        <v>1633</v>
      </c>
      <c r="U175" s="293"/>
      <c r="V175" s="27" t="s">
        <v>338</v>
      </c>
      <c r="W175" s="27" t="s">
        <v>1955</v>
      </c>
      <c r="X175" s="182" t="s">
        <v>302</v>
      </c>
      <c r="Y175" s="78">
        <v>42949</v>
      </c>
      <c r="Z175" s="182" t="s">
        <v>303</v>
      </c>
      <c r="AA175" s="35" t="str">
        <f t="shared" ca="1" si="14"/>
        <v>5 Years 5 Months 28 Days</v>
      </c>
      <c r="AB175" s="182">
        <v>48750</v>
      </c>
      <c r="AC175" s="36" t="s">
        <v>487</v>
      </c>
      <c r="AD175" s="30"/>
      <c r="AE175" s="292"/>
      <c r="AF175" s="20"/>
      <c r="AG175" s="20"/>
      <c r="AH175" s="20"/>
      <c r="AI175" s="20"/>
      <c r="AJ175" s="20"/>
    </row>
    <row r="176" spans="1:36" ht="30" customHeight="1" x14ac:dyDescent="0.25">
      <c r="A176" s="59">
        <v>174</v>
      </c>
      <c r="B176" s="26" t="s">
        <v>80</v>
      </c>
      <c r="C176" s="27" t="s">
        <v>24</v>
      </c>
      <c r="D176" s="27" t="s">
        <v>67</v>
      </c>
      <c r="E176" s="27" t="s">
        <v>441</v>
      </c>
      <c r="F176" s="183" t="s">
        <v>84</v>
      </c>
      <c r="G176" s="284" t="s">
        <v>125</v>
      </c>
      <c r="H176" s="48" t="s">
        <v>251</v>
      </c>
      <c r="I176" s="48" t="s">
        <v>434</v>
      </c>
      <c r="J176" s="30" t="s">
        <v>101</v>
      </c>
      <c r="K176" s="27" t="s">
        <v>86</v>
      </c>
      <c r="L176" s="57" t="s">
        <v>290</v>
      </c>
      <c r="M176" s="57" t="s">
        <v>253</v>
      </c>
      <c r="N176" s="183" t="s">
        <v>1952</v>
      </c>
      <c r="O176" s="183" t="s">
        <v>124</v>
      </c>
      <c r="P176" s="48" t="s">
        <v>358</v>
      </c>
      <c r="Q176" s="183" t="s">
        <v>398</v>
      </c>
      <c r="R176" s="48" t="s">
        <v>247</v>
      </c>
      <c r="S176" s="27" t="s">
        <v>427</v>
      </c>
      <c r="T176" s="27" t="s">
        <v>1633</v>
      </c>
      <c r="U176" s="293"/>
      <c r="V176" s="27" t="s">
        <v>338</v>
      </c>
      <c r="W176" s="27" t="s">
        <v>1955</v>
      </c>
      <c r="X176" s="182" t="s">
        <v>302</v>
      </c>
      <c r="Y176" s="78">
        <v>42949</v>
      </c>
      <c r="Z176" s="182" t="s">
        <v>303</v>
      </c>
      <c r="AA176" s="35" t="str">
        <f t="shared" ca="1" si="14"/>
        <v>5 Years 5 Months 28 Days</v>
      </c>
      <c r="AB176" s="182">
        <v>48750</v>
      </c>
      <c r="AC176" s="36" t="s">
        <v>488</v>
      </c>
      <c r="AD176" s="30"/>
      <c r="AE176" s="292"/>
      <c r="AF176" s="20"/>
      <c r="AG176" s="20"/>
      <c r="AH176" s="20"/>
      <c r="AI176" s="20"/>
      <c r="AJ176" s="20"/>
    </row>
    <row r="177" spans="1:36" ht="30" customHeight="1" x14ac:dyDescent="0.25">
      <c r="A177" s="59">
        <v>175</v>
      </c>
      <c r="B177" s="26" t="s">
        <v>80</v>
      </c>
      <c r="C177" s="27" t="s">
        <v>24</v>
      </c>
      <c r="D177" s="27" t="s">
        <v>67</v>
      </c>
      <c r="E177" s="27" t="s">
        <v>441</v>
      </c>
      <c r="F177" s="183" t="s">
        <v>84</v>
      </c>
      <c r="G177" s="284" t="s">
        <v>125</v>
      </c>
      <c r="H177" s="48" t="s">
        <v>251</v>
      </c>
      <c r="I177" s="48" t="s">
        <v>434</v>
      </c>
      <c r="J177" s="30" t="s">
        <v>101</v>
      </c>
      <c r="K177" s="27" t="s">
        <v>86</v>
      </c>
      <c r="L177" s="57" t="s">
        <v>291</v>
      </c>
      <c r="M177" s="57" t="s">
        <v>253</v>
      </c>
      <c r="N177" s="183" t="s">
        <v>1952</v>
      </c>
      <c r="O177" s="183" t="s">
        <v>124</v>
      </c>
      <c r="P177" s="48" t="s">
        <v>358</v>
      </c>
      <c r="Q177" s="183" t="s">
        <v>399</v>
      </c>
      <c r="R177" s="48" t="s">
        <v>247</v>
      </c>
      <c r="S177" s="27" t="s">
        <v>427</v>
      </c>
      <c r="T177" s="27" t="s">
        <v>1633</v>
      </c>
      <c r="U177" s="293"/>
      <c r="V177" s="27" t="s">
        <v>338</v>
      </c>
      <c r="W177" s="27" t="s">
        <v>1955</v>
      </c>
      <c r="X177" s="182" t="s">
        <v>302</v>
      </c>
      <c r="Y177" s="78">
        <v>42949</v>
      </c>
      <c r="Z177" s="182" t="s">
        <v>303</v>
      </c>
      <c r="AA177" s="35" t="str">
        <f t="shared" ca="1" si="14"/>
        <v>5 Years 5 Months 28 Days</v>
      </c>
      <c r="AB177" s="182">
        <v>48750</v>
      </c>
      <c r="AC177" s="36" t="s">
        <v>489</v>
      </c>
      <c r="AD177" s="30"/>
      <c r="AE177" s="292"/>
      <c r="AF177" s="20"/>
      <c r="AG177" s="20"/>
      <c r="AH177" s="20"/>
      <c r="AI177" s="20"/>
      <c r="AJ177" s="20"/>
    </row>
    <row r="178" spans="1:36" ht="30" customHeight="1" x14ac:dyDescent="0.25">
      <c r="A178" s="59">
        <v>176</v>
      </c>
      <c r="B178" s="26" t="s">
        <v>80</v>
      </c>
      <c r="C178" s="27" t="s">
        <v>24</v>
      </c>
      <c r="D178" s="27" t="s">
        <v>67</v>
      </c>
      <c r="E178" s="27" t="s">
        <v>441</v>
      </c>
      <c r="F178" s="183" t="s">
        <v>84</v>
      </c>
      <c r="G178" s="284" t="s">
        <v>125</v>
      </c>
      <c r="H178" s="48" t="s">
        <v>251</v>
      </c>
      <c r="I178" s="48" t="s">
        <v>434</v>
      </c>
      <c r="J178" s="30" t="s">
        <v>101</v>
      </c>
      <c r="K178" s="27" t="s">
        <v>86</v>
      </c>
      <c r="L178" s="57" t="s">
        <v>292</v>
      </c>
      <c r="M178" s="57" t="s">
        <v>253</v>
      </c>
      <c r="N178" s="183" t="s">
        <v>1952</v>
      </c>
      <c r="O178" s="183" t="s">
        <v>124</v>
      </c>
      <c r="P178" s="48" t="s">
        <v>358</v>
      </c>
      <c r="Q178" s="183" t="s">
        <v>400</v>
      </c>
      <c r="R178" s="48" t="s">
        <v>247</v>
      </c>
      <c r="S178" s="27" t="s">
        <v>427</v>
      </c>
      <c r="T178" s="27" t="s">
        <v>1633</v>
      </c>
      <c r="U178" s="293"/>
      <c r="V178" s="27" t="s">
        <v>338</v>
      </c>
      <c r="W178" s="27" t="s">
        <v>1955</v>
      </c>
      <c r="X178" s="182" t="s">
        <v>302</v>
      </c>
      <c r="Y178" s="78">
        <v>42949</v>
      </c>
      <c r="Z178" s="182" t="s">
        <v>303</v>
      </c>
      <c r="AA178" s="35" t="str">
        <f t="shared" ca="1" si="14"/>
        <v>5 Years 5 Months 28 Days</v>
      </c>
      <c r="AB178" s="182">
        <v>48750</v>
      </c>
      <c r="AC178" s="36" t="s">
        <v>490</v>
      </c>
      <c r="AD178" s="30"/>
      <c r="AE178" s="292"/>
      <c r="AF178" s="20"/>
      <c r="AG178" s="20"/>
      <c r="AH178" s="20"/>
      <c r="AI178" s="20"/>
      <c r="AJ178" s="20"/>
    </row>
    <row r="179" spans="1:36" ht="30" customHeight="1" x14ac:dyDescent="0.25">
      <c r="A179" s="59">
        <v>177</v>
      </c>
      <c r="B179" s="26" t="s">
        <v>80</v>
      </c>
      <c r="C179" s="27" t="s">
        <v>24</v>
      </c>
      <c r="D179" s="27" t="s">
        <v>67</v>
      </c>
      <c r="E179" s="27" t="s">
        <v>441</v>
      </c>
      <c r="F179" s="183" t="s">
        <v>84</v>
      </c>
      <c r="G179" s="284" t="s">
        <v>125</v>
      </c>
      <c r="H179" s="48" t="s">
        <v>251</v>
      </c>
      <c r="I179" s="48" t="s">
        <v>434</v>
      </c>
      <c r="J179" s="30" t="s">
        <v>101</v>
      </c>
      <c r="K179" s="27" t="s">
        <v>86</v>
      </c>
      <c r="L179" s="57" t="s">
        <v>293</v>
      </c>
      <c r="M179" s="57" t="s">
        <v>253</v>
      </c>
      <c r="N179" s="183" t="s">
        <v>1952</v>
      </c>
      <c r="O179" s="183" t="s">
        <v>124</v>
      </c>
      <c r="P179" s="48" t="s">
        <v>358</v>
      </c>
      <c r="Q179" s="183" t="s">
        <v>401</v>
      </c>
      <c r="R179" s="48" t="s">
        <v>247</v>
      </c>
      <c r="S179" s="27" t="s">
        <v>427</v>
      </c>
      <c r="T179" s="27" t="s">
        <v>1633</v>
      </c>
      <c r="U179" s="293"/>
      <c r="V179" s="27" t="s">
        <v>338</v>
      </c>
      <c r="W179" s="27" t="s">
        <v>1955</v>
      </c>
      <c r="X179" s="182" t="s">
        <v>302</v>
      </c>
      <c r="Y179" s="78">
        <v>42949</v>
      </c>
      <c r="Z179" s="182" t="s">
        <v>303</v>
      </c>
      <c r="AA179" s="35" t="str">
        <f t="shared" ca="1" si="14"/>
        <v>5 Years 5 Months 28 Days</v>
      </c>
      <c r="AB179" s="182">
        <v>48750</v>
      </c>
      <c r="AC179" s="36" t="s">
        <v>491</v>
      </c>
      <c r="AD179" s="30"/>
      <c r="AE179" s="292"/>
      <c r="AF179" s="20"/>
      <c r="AG179" s="20"/>
      <c r="AH179" s="20"/>
      <c r="AI179" s="20"/>
      <c r="AJ179" s="20"/>
    </row>
    <row r="180" spans="1:36" x14ac:dyDescent="0.25">
      <c r="A180" s="59">
        <v>178</v>
      </c>
      <c r="B180" s="26" t="s">
        <v>80</v>
      </c>
      <c r="C180" s="27" t="s">
        <v>24</v>
      </c>
      <c r="D180" s="27" t="s">
        <v>67</v>
      </c>
      <c r="E180" s="27" t="s">
        <v>441</v>
      </c>
      <c r="F180" s="183" t="s">
        <v>84</v>
      </c>
      <c r="G180" s="284" t="s">
        <v>125</v>
      </c>
      <c r="H180" s="48" t="s">
        <v>251</v>
      </c>
      <c r="I180" s="48" t="s">
        <v>434</v>
      </c>
      <c r="J180" s="30" t="s">
        <v>101</v>
      </c>
      <c r="K180" s="27" t="s">
        <v>86</v>
      </c>
      <c r="L180" s="57" t="s">
        <v>294</v>
      </c>
      <c r="M180" s="57" t="s">
        <v>253</v>
      </c>
      <c r="N180" s="183" t="s">
        <v>1952</v>
      </c>
      <c r="O180" s="183" t="s">
        <v>124</v>
      </c>
      <c r="P180" s="48" t="s">
        <v>358</v>
      </c>
      <c r="Q180" s="183" t="s">
        <v>402</v>
      </c>
      <c r="R180" s="48" t="s">
        <v>247</v>
      </c>
      <c r="S180" s="27" t="s">
        <v>427</v>
      </c>
      <c r="T180" s="27" t="s">
        <v>1633</v>
      </c>
      <c r="U180" s="293"/>
      <c r="V180" s="27" t="s">
        <v>338</v>
      </c>
      <c r="W180" s="27" t="s">
        <v>1955</v>
      </c>
      <c r="X180" s="182" t="s">
        <v>302</v>
      </c>
      <c r="Y180" s="78">
        <v>42949</v>
      </c>
      <c r="Z180" s="182" t="s">
        <v>303</v>
      </c>
      <c r="AA180" s="35" t="str">
        <f t="shared" ca="1" si="14"/>
        <v>5 Years 5 Months 28 Days</v>
      </c>
      <c r="AB180" s="182">
        <v>48750</v>
      </c>
      <c r="AC180" s="36" t="s">
        <v>492</v>
      </c>
      <c r="AD180" s="30"/>
      <c r="AE180" s="294"/>
      <c r="AF180" s="20"/>
      <c r="AG180" s="20"/>
      <c r="AH180" s="20"/>
      <c r="AI180" s="20"/>
      <c r="AJ180" s="20"/>
    </row>
    <row r="181" spans="1:36" ht="30" customHeight="1" x14ac:dyDescent="0.25">
      <c r="A181" s="59">
        <v>179</v>
      </c>
      <c r="B181" s="26" t="s">
        <v>80</v>
      </c>
      <c r="C181" s="27" t="s">
        <v>24</v>
      </c>
      <c r="D181" s="27" t="s">
        <v>67</v>
      </c>
      <c r="E181" s="27" t="s">
        <v>441</v>
      </c>
      <c r="F181" s="183" t="s">
        <v>84</v>
      </c>
      <c r="G181" s="284" t="s">
        <v>125</v>
      </c>
      <c r="H181" s="48" t="s">
        <v>251</v>
      </c>
      <c r="I181" s="48" t="s">
        <v>434</v>
      </c>
      <c r="J181" s="30" t="s">
        <v>101</v>
      </c>
      <c r="K181" s="27" t="s">
        <v>86</v>
      </c>
      <c r="L181" s="57" t="s">
        <v>295</v>
      </c>
      <c r="M181" s="57" t="s">
        <v>253</v>
      </c>
      <c r="N181" s="183" t="s">
        <v>1952</v>
      </c>
      <c r="O181" s="183" t="s">
        <v>124</v>
      </c>
      <c r="P181" s="48" t="s">
        <v>358</v>
      </c>
      <c r="Q181" s="183" t="s">
        <v>403</v>
      </c>
      <c r="R181" s="48" t="s">
        <v>247</v>
      </c>
      <c r="S181" s="27" t="s">
        <v>427</v>
      </c>
      <c r="T181" s="27" t="s">
        <v>1633</v>
      </c>
      <c r="U181" s="293"/>
      <c r="V181" s="27" t="s">
        <v>338</v>
      </c>
      <c r="W181" s="27" t="s">
        <v>1955</v>
      </c>
      <c r="X181" s="182" t="s">
        <v>302</v>
      </c>
      <c r="Y181" s="78">
        <v>42949</v>
      </c>
      <c r="Z181" s="182" t="s">
        <v>303</v>
      </c>
      <c r="AA181" s="35" t="str">
        <f t="shared" ca="1" si="14"/>
        <v>5 Years 5 Months 28 Days</v>
      </c>
      <c r="AB181" s="182">
        <v>48750</v>
      </c>
      <c r="AC181" s="36" t="s">
        <v>493</v>
      </c>
      <c r="AD181" s="30"/>
      <c r="AE181" s="292"/>
      <c r="AF181" s="20"/>
      <c r="AG181" s="20"/>
      <c r="AH181" s="20"/>
      <c r="AI181" s="20"/>
      <c r="AJ181" s="20"/>
    </row>
    <row r="182" spans="1:36" ht="30" customHeight="1" x14ac:dyDescent="0.25">
      <c r="A182" s="59">
        <v>180</v>
      </c>
      <c r="B182" s="26" t="s">
        <v>80</v>
      </c>
      <c r="C182" s="27" t="s">
        <v>24</v>
      </c>
      <c r="D182" s="27" t="s">
        <v>67</v>
      </c>
      <c r="E182" s="27" t="s">
        <v>441</v>
      </c>
      <c r="F182" s="183" t="s">
        <v>84</v>
      </c>
      <c r="G182" s="284" t="s">
        <v>125</v>
      </c>
      <c r="H182" s="48" t="s">
        <v>251</v>
      </c>
      <c r="I182" s="48" t="s">
        <v>434</v>
      </c>
      <c r="J182" s="30" t="s">
        <v>101</v>
      </c>
      <c r="K182" s="27" t="s">
        <v>86</v>
      </c>
      <c r="L182" s="57" t="s">
        <v>296</v>
      </c>
      <c r="M182" s="57" t="s">
        <v>253</v>
      </c>
      <c r="N182" s="183" t="s">
        <v>1952</v>
      </c>
      <c r="O182" s="183" t="s">
        <v>124</v>
      </c>
      <c r="P182" s="48" t="s">
        <v>358</v>
      </c>
      <c r="Q182" s="183" t="s">
        <v>404</v>
      </c>
      <c r="R182" s="48" t="s">
        <v>247</v>
      </c>
      <c r="S182" s="27" t="s">
        <v>427</v>
      </c>
      <c r="T182" s="27" t="s">
        <v>1633</v>
      </c>
      <c r="U182" s="293"/>
      <c r="V182" s="27" t="s">
        <v>338</v>
      </c>
      <c r="W182" s="27" t="s">
        <v>1955</v>
      </c>
      <c r="X182" s="182" t="s">
        <v>302</v>
      </c>
      <c r="Y182" s="78">
        <v>42949</v>
      </c>
      <c r="Z182" s="182" t="s">
        <v>303</v>
      </c>
      <c r="AA182" s="35" t="str">
        <f t="shared" ca="1" si="14"/>
        <v>5 Years 5 Months 28 Days</v>
      </c>
      <c r="AB182" s="182">
        <v>48750</v>
      </c>
      <c r="AC182" s="36" t="s">
        <v>428</v>
      </c>
      <c r="AD182" s="30"/>
      <c r="AE182" s="292"/>
      <c r="AF182" s="20"/>
      <c r="AG182" s="20"/>
      <c r="AH182" s="20"/>
      <c r="AI182" s="20"/>
      <c r="AJ182" s="20"/>
    </row>
    <row r="183" spans="1:36" ht="30" customHeight="1" x14ac:dyDescent="0.25">
      <c r="A183" s="59">
        <v>181</v>
      </c>
      <c r="B183" s="26" t="s">
        <v>80</v>
      </c>
      <c r="C183" s="27" t="s">
        <v>24</v>
      </c>
      <c r="D183" s="27" t="s">
        <v>67</v>
      </c>
      <c r="E183" s="27" t="s">
        <v>441</v>
      </c>
      <c r="F183" s="183" t="s">
        <v>84</v>
      </c>
      <c r="G183" s="284" t="s">
        <v>125</v>
      </c>
      <c r="H183" s="48" t="s">
        <v>251</v>
      </c>
      <c r="I183" s="48" t="s">
        <v>434</v>
      </c>
      <c r="J183" s="30" t="s">
        <v>101</v>
      </c>
      <c r="K183" s="27" t="s">
        <v>86</v>
      </c>
      <c r="L183" s="57" t="s">
        <v>297</v>
      </c>
      <c r="M183" s="57" t="s">
        <v>253</v>
      </c>
      <c r="N183" s="183" t="s">
        <v>1952</v>
      </c>
      <c r="O183" s="183" t="s">
        <v>124</v>
      </c>
      <c r="P183" s="48" t="s">
        <v>358</v>
      </c>
      <c r="Q183" s="183" t="s">
        <v>405</v>
      </c>
      <c r="R183" s="48" t="s">
        <v>247</v>
      </c>
      <c r="S183" s="27" t="s">
        <v>427</v>
      </c>
      <c r="T183" s="27" t="s">
        <v>1633</v>
      </c>
      <c r="U183" s="293"/>
      <c r="V183" s="27" t="s">
        <v>338</v>
      </c>
      <c r="W183" s="27" t="s">
        <v>1955</v>
      </c>
      <c r="X183" s="182" t="s">
        <v>302</v>
      </c>
      <c r="Y183" s="78">
        <v>42949</v>
      </c>
      <c r="Z183" s="182" t="s">
        <v>303</v>
      </c>
      <c r="AA183" s="35" t="str">
        <f t="shared" ca="1" si="14"/>
        <v>5 Years 5 Months 28 Days</v>
      </c>
      <c r="AB183" s="182">
        <v>48750</v>
      </c>
      <c r="AC183" s="36" t="s">
        <v>494</v>
      </c>
      <c r="AD183" s="30"/>
      <c r="AE183" s="292"/>
      <c r="AF183" s="20"/>
      <c r="AG183" s="20"/>
      <c r="AH183" s="20"/>
      <c r="AI183" s="20"/>
      <c r="AJ183" s="20"/>
    </row>
    <row r="184" spans="1:36" ht="30" customHeight="1" x14ac:dyDescent="0.25">
      <c r="A184" s="59">
        <v>182</v>
      </c>
      <c r="B184" s="26" t="s">
        <v>80</v>
      </c>
      <c r="C184" s="27" t="s">
        <v>24</v>
      </c>
      <c r="D184" s="27" t="s">
        <v>67</v>
      </c>
      <c r="E184" s="27" t="s">
        <v>441</v>
      </c>
      <c r="F184" s="183" t="s">
        <v>84</v>
      </c>
      <c r="G184" s="284" t="s">
        <v>125</v>
      </c>
      <c r="H184" s="48" t="s">
        <v>251</v>
      </c>
      <c r="I184" s="48" t="s">
        <v>434</v>
      </c>
      <c r="J184" s="30" t="s">
        <v>101</v>
      </c>
      <c r="K184" s="27" t="s">
        <v>86</v>
      </c>
      <c r="L184" s="57" t="s">
        <v>298</v>
      </c>
      <c r="M184" s="57" t="s">
        <v>253</v>
      </c>
      <c r="N184" s="183" t="s">
        <v>1952</v>
      </c>
      <c r="O184" s="183" t="s">
        <v>124</v>
      </c>
      <c r="P184" s="48" t="s">
        <v>358</v>
      </c>
      <c r="Q184" s="183" t="s">
        <v>406</v>
      </c>
      <c r="R184" s="48" t="s">
        <v>247</v>
      </c>
      <c r="S184" s="27" t="s">
        <v>427</v>
      </c>
      <c r="T184" s="27" t="s">
        <v>1633</v>
      </c>
      <c r="U184" s="293"/>
      <c r="V184" s="27" t="s">
        <v>338</v>
      </c>
      <c r="W184" s="27" t="s">
        <v>1955</v>
      </c>
      <c r="X184" s="182" t="s">
        <v>302</v>
      </c>
      <c r="Y184" s="78">
        <v>42949</v>
      </c>
      <c r="Z184" s="182" t="s">
        <v>303</v>
      </c>
      <c r="AA184" s="35" t="str">
        <f t="shared" ca="1" si="14"/>
        <v>5 Years 5 Months 28 Days</v>
      </c>
      <c r="AB184" s="182">
        <v>48750</v>
      </c>
      <c r="AC184" s="36" t="s">
        <v>495</v>
      </c>
      <c r="AD184" s="30"/>
      <c r="AE184" s="292"/>
      <c r="AF184" s="20"/>
      <c r="AG184" s="20"/>
      <c r="AH184" s="20"/>
      <c r="AI184" s="20"/>
      <c r="AJ184" s="20"/>
    </row>
    <row r="185" spans="1:36" ht="30" customHeight="1" x14ac:dyDescent="0.25">
      <c r="A185" s="59">
        <v>183</v>
      </c>
      <c r="B185" s="26" t="s">
        <v>80</v>
      </c>
      <c r="C185" s="27" t="s">
        <v>24</v>
      </c>
      <c r="D185" s="27" t="s">
        <v>67</v>
      </c>
      <c r="E185" s="29" t="s">
        <v>441</v>
      </c>
      <c r="F185" s="183" t="s">
        <v>84</v>
      </c>
      <c r="G185" s="287" t="s">
        <v>125</v>
      </c>
      <c r="H185" s="48" t="s">
        <v>251</v>
      </c>
      <c r="I185" s="48" t="s">
        <v>434</v>
      </c>
      <c r="J185" s="30" t="s">
        <v>101</v>
      </c>
      <c r="K185" s="27" t="s">
        <v>86</v>
      </c>
      <c r="L185" s="57" t="s">
        <v>299</v>
      </c>
      <c r="M185" s="57" t="s">
        <v>253</v>
      </c>
      <c r="N185" s="183" t="s">
        <v>1952</v>
      </c>
      <c r="O185" s="183" t="s">
        <v>124</v>
      </c>
      <c r="P185" s="48" t="s">
        <v>358</v>
      </c>
      <c r="Q185" s="183" t="s">
        <v>407</v>
      </c>
      <c r="R185" s="48" t="s">
        <v>247</v>
      </c>
      <c r="S185" s="27" t="s">
        <v>427</v>
      </c>
      <c r="T185" s="27" t="s">
        <v>1633</v>
      </c>
      <c r="U185" s="293"/>
      <c r="V185" s="27" t="s">
        <v>338</v>
      </c>
      <c r="W185" s="27" t="s">
        <v>1955</v>
      </c>
      <c r="X185" s="182" t="s">
        <v>302</v>
      </c>
      <c r="Y185" s="78">
        <v>42949</v>
      </c>
      <c r="Z185" s="182" t="s">
        <v>303</v>
      </c>
      <c r="AA185" s="35" t="str">
        <f t="shared" ca="1" si="14"/>
        <v>5 Years 5 Months 28 Days</v>
      </c>
      <c r="AB185" s="182">
        <v>48750</v>
      </c>
      <c r="AC185" s="36" t="s">
        <v>496</v>
      </c>
      <c r="AD185" s="30"/>
      <c r="AE185" s="292"/>
      <c r="AF185" s="20"/>
      <c r="AG185" s="20"/>
      <c r="AH185" s="20"/>
      <c r="AI185" s="20"/>
      <c r="AJ185" s="20"/>
    </row>
    <row r="186" spans="1:36" x14ac:dyDescent="0.25">
      <c r="A186" s="59">
        <v>184</v>
      </c>
      <c r="B186" s="26" t="s">
        <v>80</v>
      </c>
      <c r="C186" s="27" t="s">
        <v>24</v>
      </c>
      <c r="D186" s="27" t="s">
        <v>67</v>
      </c>
      <c r="E186" s="27" t="s">
        <v>441</v>
      </c>
      <c r="F186" s="265" t="s">
        <v>84</v>
      </c>
      <c r="G186" s="284" t="s">
        <v>125</v>
      </c>
      <c r="H186" s="48" t="s">
        <v>251</v>
      </c>
      <c r="I186" s="48" t="s">
        <v>434</v>
      </c>
      <c r="J186" s="30" t="s">
        <v>101</v>
      </c>
      <c r="K186" s="27" t="s">
        <v>86</v>
      </c>
      <c r="L186" s="57" t="s">
        <v>300</v>
      </c>
      <c r="M186" s="57" t="s">
        <v>253</v>
      </c>
      <c r="N186" s="183" t="s">
        <v>1952</v>
      </c>
      <c r="O186" s="183" t="s">
        <v>124</v>
      </c>
      <c r="P186" s="48" t="s">
        <v>358</v>
      </c>
      <c r="Q186" s="183" t="s">
        <v>408</v>
      </c>
      <c r="R186" s="48" t="s">
        <v>247</v>
      </c>
      <c r="S186" s="27" t="s">
        <v>427</v>
      </c>
      <c r="T186" s="27" t="s">
        <v>1633</v>
      </c>
      <c r="U186" s="293"/>
      <c r="V186" s="27" t="s">
        <v>338</v>
      </c>
      <c r="W186" s="27" t="s">
        <v>1955</v>
      </c>
      <c r="X186" s="182" t="s">
        <v>302</v>
      </c>
      <c r="Y186" s="78">
        <v>42949</v>
      </c>
      <c r="Z186" s="182" t="s">
        <v>303</v>
      </c>
      <c r="AA186" s="35" t="str">
        <f t="shared" ca="1" si="14"/>
        <v>5 Years 5 Months 28 Days</v>
      </c>
      <c r="AB186" s="182">
        <v>48750</v>
      </c>
      <c r="AC186" s="36" t="s">
        <v>497</v>
      </c>
      <c r="AD186" s="30"/>
      <c r="AE186" s="292"/>
      <c r="AF186" s="20"/>
      <c r="AG186" s="20"/>
      <c r="AH186" s="20"/>
      <c r="AI186" s="20"/>
      <c r="AJ186" s="20"/>
    </row>
    <row r="187" spans="1:36" x14ac:dyDescent="0.25">
      <c r="A187" s="59">
        <v>185</v>
      </c>
      <c r="B187" s="26" t="s">
        <v>80</v>
      </c>
      <c r="C187" s="27" t="s">
        <v>24</v>
      </c>
      <c r="D187" s="27" t="s">
        <v>67</v>
      </c>
      <c r="E187" s="27" t="s">
        <v>441</v>
      </c>
      <c r="F187" s="265" t="s">
        <v>84</v>
      </c>
      <c r="G187" s="284" t="s">
        <v>125</v>
      </c>
      <c r="H187" s="48" t="s">
        <v>251</v>
      </c>
      <c r="I187" s="48" t="s">
        <v>434</v>
      </c>
      <c r="J187" s="30" t="s">
        <v>101</v>
      </c>
      <c r="K187" s="27" t="s">
        <v>86</v>
      </c>
      <c r="L187" s="57" t="s">
        <v>437</v>
      </c>
      <c r="M187" s="57" t="s">
        <v>253</v>
      </c>
      <c r="N187" s="183" t="s">
        <v>1952</v>
      </c>
      <c r="O187" s="183" t="s">
        <v>124</v>
      </c>
      <c r="P187" s="48" t="s">
        <v>358</v>
      </c>
      <c r="Q187" s="183" t="s">
        <v>409</v>
      </c>
      <c r="R187" s="48" t="s">
        <v>247</v>
      </c>
      <c r="S187" s="27" t="s">
        <v>427</v>
      </c>
      <c r="T187" s="27" t="s">
        <v>1633</v>
      </c>
      <c r="U187" s="293"/>
      <c r="V187" s="27" t="s">
        <v>338</v>
      </c>
      <c r="W187" s="27" t="s">
        <v>1955</v>
      </c>
      <c r="X187" s="182" t="s">
        <v>302</v>
      </c>
      <c r="Y187" s="78">
        <v>42949</v>
      </c>
      <c r="Z187" s="182" t="s">
        <v>303</v>
      </c>
      <c r="AA187" s="35" t="str">
        <f t="shared" ca="1" si="14"/>
        <v>5 Years 5 Months 28 Days</v>
      </c>
      <c r="AB187" s="182">
        <v>48750</v>
      </c>
      <c r="AC187" s="36" t="s">
        <v>498</v>
      </c>
      <c r="AD187" s="30"/>
      <c r="AE187" s="292" t="s">
        <v>1577</v>
      </c>
      <c r="AF187" s="20" t="s">
        <v>1300</v>
      </c>
      <c r="AG187" s="20"/>
      <c r="AH187" s="20"/>
      <c r="AI187" s="20"/>
      <c r="AJ187" s="20"/>
    </row>
    <row r="188" spans="1:36" ht="30" customHeight="1" x14ac:dyDescent="0.25">
      <c r="A188" s="59">
        <v>186</v>
      </c>
      <c r="B188" s="26" t="s">
        <v>80</v>
      </c>
      <c r="C188" s="27" t="s">
        <v>24</v>
      </c>
      <c r="D188" s="27" t="s">
        <v>67</v>
      </c>
      <c r="E188" s="28" t="s">
        <v>441</v>
      </c>
      <c r="F188" s="183" t="s">
        <v>84</v>
      </c>
      <c r="G188" s="286" t="s">
        <v>125</v>
      </c>
      <c r="H188" s="48" t="s">
        <v>251</v>
      </c>
      <c r="I188" s="48" t="s">
        <v>434</v>
      </c>
      <c r="J188" s="30" t="s">
        <v>101</v>
      </c>
      <c r="K188" s="27" t="s">
        <v>86</v>
      </c>
      <c r="L188" s="57" t="s">
        <v>301</v>
      </c>
      <c r="M188" s="57" t="s">
        <v>253</v>
      </c>
      <c r="N188" s="183" t="s">
        <v>1952</v>
      </c>
      <c r="O188" s="183" t="s">
        <v>124</v>
      </c>
      <c r="P188" s="48" t="s">
        <v>358</v>
      </c>
      <c r="Q188" s="183" t="s">
        <v>410</v>
      </c>
      <c r="R188" s="48" t="s">
        <v>247</v>
      </c>
      <c r="S188" s="27" t="s">
        <v>427</v>
      </c>
      <c r="T188" s="27" t="s">
        <v>1633</v>
      </c>
      <c r="U188" s="293"/>
      <c r="V188" s="27" t="s">
        <v>338</v>
      </c>
      <c r="W188" s="27" t="s">
        <v>1955</v>
      </c>
      <c r="X188" s="182" t="s">
        <v>302</v>
      </c>
      <c r="Y188" s="78">
        <v>42949</v>
      </c>
      <c r="Z188" s="182" t="s">
        <v>303</v>
      </c>
      <c r="AA188" s="35" t="str">
        <f t="shared" ca="1" si="14"/>
        <v>5 Years 5 Months 28 Days</v>
      </c>
      <c r="AB188" s="182">
        <v>48750</v>
      </c>
      <c r="AC188" s="36" t="s">
        <v>499</v>
      </c>
      <c r="AD188" s="30"/>
      <c r="AE188" s="292"/>
      <c r="AF188" s="20"/>
      <c r="AG188" s="20"/>
      <c r="AH188" s="20"/>
      <c r="AI188" s="20"/>
      <c r="AJ188" s="20"/>
    </row>
    <row r="189" spans="1:36" ht="30" customHeight="1" x14ac:dyDescent="0.25">
      <c r="A189" s="59">
        <v>187</v>
      </c>
      <c r="B189" s="26" t="s">
        <v>80</v>
      </c>
      <c r="C189" s="27" t="s">
        <v>24</v>
      </c>
      <c r="D189" s="27" t="s">
        <v>67</v>
      </c>
      <c r="E189" s="27" t="s">
        <v>441</v>
      </c>
      <c r="F189" s="183" t="s">
        <v>84</v>
      </c>
      <c r="G189" s="284" t="s">
        <v>125</v>
      </c>
      <c r="H189" s="48" t="s">
        <v>251</v>
      </c>
      <c r="I189" s="48" t="s">
        <v>434</v>
      </c>
      <c r="J189" s="30" t="s">
        <v>101</v>
      </c>
      <c r="K189" s="27" t="s">
        <v>86</v>
      </c>
      <c r="L189" s="57" t="s">
        <v>438</v>
      </c>
      <c r="M189" s="57" t="s">
        <v>253</v>
      </c>
      <c r="N189" s="183" t="s">
        <v>1952</v>
      </c>
      <c r="O189" s="183" t="s">
        <v>124</v>
      </c>
      <c r="P189" s="48" t="s">
        <v>358</v>
      </c>
      <c r="Q189" s="183" t="s">
        <v>411</v>
      </c>
      <c r="R189" s="48" t="s">
        <v>247</v>
      </c>
      <c r="S189" s="27" t="s">
        <v>427</v>
      </c>
      <c r="T189" s="27" t="s">
        <v>1633</v>
      </c>
      <c r="U189" s="293"/>
      <c r="V189" s="27" t="s">
        <v>338</v>
      </c>
      <c r="W189" s="27" t="s">
        <v>1955</v>
      </c>
      <c r="X189" s="182" t="s">
        <v>302</v>
      </c>
      <c r="Y189" s="78">
        <v>42949</v>
      </c>
      <c r="Z189" s="182" t="s">
        <v>303</v>
      </c>
      <c r="AA189" s="35" t="str">
        <f t="shared" ca="1" si="14"/>
        <v>5 Years 5 Months 28 Days</v>
      </c>
      <c r="AB189" s="182">
        <v>48750</v>
      </c>
      <c r="AC189" s="36" t="s">
        <v>500</v>
      </c>
      <c r="AD189" s="30"/>
      <c r="AE189" s="292"/>
      <c r="AF189" s="20"/>
      <c r="AG189" s="20"/>
      <c r="AH189" s="20"/>
      <c r="AI189" s="20"/>
      <c r="AJ189" s="20"/>
    </row>
    <row r="190" spans="1:36" ht="15" customHeight="1" x14ac:dyDescent="0.25">
      <c r="A190" s="59">
        <v>188</v>
      </c>
      <c r="B190" s="24" t="s">
        <v>79</v>
      </c>
      <c r="C190" s="30" t="s">
        <v>1644</v>
      </c>
      <c r="D190" s="30" t="s">
        <v>128</v>
      </c>
      <c r="E190" s="27" t="s">
        <v>441</v>
      </c>
      <c r="F190" s="30" t="s">
        <v>84</v>
      </c>
      <c r="G190" s="279" t="s">
        <v>125</v>
      </c>
      <c r="H190" s="30" t="s">
        <v>323</v>
      </c>
      <c r="I190" s="30" t="s">
        <v>434</v>
      </c>
      <c r="J190" s="30" t="s">
        <v>1206</v>
      </c>
      <c r="K190" s="27" t="s">
        <v>86</v>
      </c>
      <c r="L190" s="35" t="s">
        <v>325</v>
      </c>
      <c r="M190" s="236" t="s">
        <v>329</v>
      </c>
      <c r="N190" s="30" t="s">
        <v>330</v>
      </c>
      <c r="O190" s="30" t="s">
        <v>124</v>
      </c>
      <c r="P190" s="66" t="s">
        <v>412</v>
      </c>
      <c r="Q190" s="66" t="s">
        <v>414</v>
      </c>
      <c r="R190" s="30" t="s">
        <v>247</v>
      </c>
      <c r="S190" s="27" t="s">
        <v>427</v>
      </c>
      <c r="T190" s="27" t="s">
        <v>130</v>
      </c>
      <c r="U190" s="293"/>
      <c r="V190" s="27" t="s">
        <v>119</v>
      </c>
      <c r="W190" s="27" t="s">
        <v>1955</v>
      </c>
      <c r="X190" s="35">
        <v>766</v>
      </c>
      <c r="Y190" s="63">
        <v>43077</v>
      </c>
      <c r="Z190" s="63">
        <v>43077</v>
      </c>
      <c r="AA190" s="35" t="str">
        <f t="shared" ca="1" si="14"/>
        <v>5 Years 1 Months 22 Days</v>
      </c>
      <c r="AB190" s="35">
        <f>52839.43+5000</f>
        <v>57839.43</v>
      </c>
      <c r="AC190" s="36" t="s">
        <v>446</v>
      </c>
      <c r="AD190" s="30"/>
      <c r="AE190" s="292"/>
      <c r="AF190" s="20"/>
      <c r="AG190" s="20"/>
      <c r="AH190" s="20"/>
      <c r="AI190" s="20"/>
      <c r="AJ190" s="20"/>
    </row>
    <row r="191" spans="1:36" x14ac:dyDescent="0.25">
      <c r="A191" s="59">
        <v>189</v>
      </c>
      <c r="B191" s="59" t="s">
        <v>78</v>
      </c>
      <c r="C191" s="27" t="s">
        <v>14</v>
      </c>
      <c r="D191" s="27" t="s">
        <v>75</v>
      </c>
      <c r="E191" s="27" t="s">
        <v>1586</v>
      </c>
      <c r="F191" s="30" t="s">
        <v>654</v>
      </c>
      <c r="G191" s="288" t="s">
        <v>125</v>
      </c>
      <c r="H191" s="12" t="s">
        <v>1645</v>
      </c>
      <c r="I191" s="30"/>
      <c r="J191" s="30"/>
      <c r="K191" s="30"/>
      <c r="L191" s="7" t="s">
        <v>1653</v>
      </c>
      <c r="M191" s="39" t="s">
        <v>1650</v>
      </c>
      <c r="N191" s="12" t="s">
        <v>1651</v>
      </c>
      <c r="O191" s="12" t="s">
        <v>1652</v>
      </c>
      <c r="P191" s="66" t="s">
        <v>1958</v>
      </c>
      <c r="Q191" s="35"/>
      <c r="R191" s="30" t="s">
        <v>652</v>
      </c>
      <c r="S191" s="30" t="s">
        <v>1949</v>
      </c>
      <c r="T191" s="30" t="s">
        <v>1584</v>
      </c>
      <c r="V191" s="30" t="s">
        <v>119</v>
      </c>
      <c r="W191" s="30" t="s">
        <v>1954</v>
      </c>
      <c r="X191" s="35" t="s">
        <v>1948</v>
      </c>
      <c r="Y191" s="78">
        <v>44644</v>
      </c>
      <c r="Z191" s="78">
        <v>44644</v>
      </c>
      <c r="AA191" s="182" t="str">
        <f t="shared" ref="AA191:AA237" ca="1" si="15">DATEDIF(Y191,TODAY(),"Y")&amp;" Years "&amp;DATEDIF(Y191,TODAY(),"ym")&amp;" Months "&amp;DATEDIF(Y191,TODAY(),"md")&amp;" Days"</f>
        <v>0 Years 10 Months 6 Days</v>
      </c>
      <c r="AB191" s="35">
        <v>39500</v>
      </c>
      <c r="AC191" s="30" t="s">
        <v>1949</v>
      </c>
      <c r="AD191" s="30"/>
      <c r="AE191" s="292"/>
      <c r="AF191" s="20"/>
      <c r="AG191" s="12" t="s">
        <v>1750</v>
      </c>
      <c r="AH191" s="7" t="s">
        <v>1752</v>
      </c>
      <c r="AI191" s="12" t="s">
        <v>1751</v>
      </c>
      <c r="AJ191" s="7" t="s">
        <v>1753</v>
      </c>
    </row>
    <row r="192" spans="1:36" x14ac:dyDescent="0.25">
      <c r="A192" s="59">
        <v>190</v>
      </c>
      <c r="B192" s="59" t="s">
        <v>78</v>
      </c>
      <c r="C192" s="27" t="s">
        <v>14</v>
      </c>
      <c r="D192" s="27" t="s">
        <v>74</v>
      </c>
      <c r="E192" s="27" t="s">
        <v>1586</v>
      </c>
      <c r="F192" s="30" t="s">
        <v>654</v>
      </c>
      <c r="G192" s="288" t="s">
        <v>125</v>
      </c>
      <c r="H192" s="12" t="s">
        <v>1645</v>
      </c>
      <c r="I192" s="30"/>
      <c r="J192" s="30"/>
      <c r="K192" s="30"/>
      <c r="L192" s="7" t="s">
        <v>1654</v>
      </c>
      <c r="M192" s="39" t="s">
        <v>1650</v>
      </c>
      <c r="N192" s="12" t="s">
        <v>1651</v>
      </c>
      <c r="O192" s="12" t="s">
        <v>1652</v>
      </c>
      <c r="P192" s="66" t="s">
        <v>1958</v>
      </c>
      <c r="Q192" s="35"/>
      <c r="R192" s="30" t="s">
        <v>652</v>
      </c>
      <c r="S192" s="30" t="s">
        <v>1949</v>
      </c>
      <c r="T192" s="30" t="s">
        <v>1584</v>
      </c>
      <c r="V192" s="30" t="s">
        <v>119</v>
      </c>
      <c r="W192" s="30" t="s">
        <v>1954</v>
      </c>
      <c r="X192" s="35" t="s">
        <v>1948</v>
      </c>
      <c r="Y192" s="78">
        <v>44644</v>
      </c>
      <c r="Z192" s="78">
        <v>44644</v>
      </c>
      <c r="AA192" s="182" t="str">
        <f t="shared" ca="1" si="15"/>
        <v>0 Years 10 Months 6 Days</v>
      </c>
      <c r="AB192" s="35">
        <v>39500</v>
      </c>
      <c r="AC192" s="30" t="s">
        <v>1949</v>
      </c>
      <c r="AD192" s="30"/>
      <c r="AE192" s="292"/>
      <c r="AF192" s="20"/>
      <c r="AG192" s="12" t="s">
        <v>1750</v>
      </c>
      <c r="AH192" s="7" t="s">
        <v>1754</v>
      </c>
      <c r="AI192" s="12" t="s">
        <v>1751</v>
      </c>
      <c r="AJ192" s="7" t="s">
        <v>1755</v>
      </c>
    </row>
    <row r="193" spans="1:36" x14ac:dyDescent="0.25">
      <c r="A193" s="59">
        <v>191</v>
      </c>
      <c r="B193" s="59" t="s">
        <v>78</v>
      </c>
      <c r="C193" s="27" t="s">
        <v>14</v>
      </c>
      <c r="D193" s="27" t="s">
        <v>322</v>
      </c>
      <c r="E193" s="27" t="s">
        <v>1586</v>
      </c>
      <c r="F193" s="30" t="s">
        <v>654</v>
      </c>
      <c r="G193" s="288" t="s">
        <v>125</v>
      </c>
      <c r="H193" s="12" t="s">
        <v>1645</v>
      </c>
      <c r="I193" s="30"/>
      <c r="J193" s="30"/>
      <c r="K193" s="30"/>
      <c r="L193" s="7" t="s">
        <v>1655</v>
      </c>
      <c r="M193" s="39" t="s">
        <v>1650</v>
      </c>
      <c r="N193" s="12" t="s">
        <v>1651</v>
      </c>
      <c r="O193" s="12" t="s">
        <v>1652</v>
      </c>
      <c r="P193" s="66" t="s">
        <v>1958</v>
      </c>
      <c r="Q193" s="35"/>
      <c r="R193" s="30" t="s">
        <v>652</v>
      </c>
      <c r="S193" s="30" t="s">
        <v>1949</v>
      </c>
      <c r="T193" s="30" t="s">
        <v>1584</v>
      </c>
      <c r="V193" s="30" t="s">
        <v>119</v>
      </c>
      <c r="W193" s="30" t="s">
        <v>1954</v>
      </c>
      <c r="X193" s="35" t="s">
        <v>1948</v>
      </c>
      <c r="Y193" s="78">
        <v>44644</v>
      </c>
      <c r="Z193" s="78">
        <v>44644</v>
      </c>
      <c r="AA193" s="182" t="str">
        <f t="shared" ca="1" si="15"/>
        <v>0 Years 10 Months 6 Days</v>
      </c>
      <c r="AB193" s="35">
        <v>39500</v>
      </c>
      <c r="AC193" s="30" t="s">
        <v>1949</v>
      </c>
      <c r="AD193" s="30"/>
      <c r="AE193" s="292"/>
      <c r="AF193" s="20"/>
      <c r="AG193" s="12" t="s">
        <v>1750</v>
      </c>
      <c r="AH193" s="7" t="s">
        <v>1756</v>
      </c>
      <c r="AI193" s="12" t="s">
        <v>1751</v>
      </c>
      <c r="AJ193" s="12" t="s">
        <v>1757</v>
      </c>
    </row>
    <row r="194" spans="1:36" x14ac:dyDescent="0.25">
      <c r="A194" s="59">
        <v>192</v>
      </c>
      <c r="B194" s="59" t="s">
        <v>78</v>
      </c>
      <c r="C194" s="27" t="s">
        <v>14</v>
      </c>
      <c r="D194" s="27" t="s">
        <v>74</v>
      </c>
      <c r="E194" s="27" t="s">
        <v>1586</v>
      </c>
      <c r="F194" s="30" t="s">
        <v>654</v>
      </c>
      <c r="G194" s="288" t="s">
        <v>125</v>
      </c>
      <c r="H194" s="12" t="s">
        <v>1645</v>
      </c>
      <c r="I194" s="30"/>
      <c r="J194" s="30"/>
      <c r="K194" s="30"/>
      <c r="L194" s="7" t="s">
        <v>1656</v>
      </c>
      <c r="M194" s="39" t="s">
        <v>1650</v>
      </c>
      <c r="N194" s="12" t="s">
        <v>1651</v>
      </c>
      <c r="O194" s="12" t="s">
        <v>1652</v>
      </c>
      <c r="P194" s="66" t="s">
        <v>1958</v>
      </c>
      <c r="Q194" s="35"/>
      <c r="R194" s="30" t="s">
        <v>652</v>
      </c>
      <c r="S194" s="30" t="s">
        <v>1949</v>
      </c>
      <c r="T194" s="30" t="s">
        <v>1584</v>
      </c>
      <c r="V194" s="30" t="s">
        <v>119</v>
      </c>
      <c r="W194" s="30" t="s">
        <v>1954</v>
      </c>
      <c r="X194" s="35" t="s">
        <v>1948</v>
      </c>
      <c r="Y194" s="78">
        <v>44644</v>
      </c>
      <c r="Z194" s="78">
        <v>44644</v>
      </c>
      <c r="AA194" s="182" t="str">
        <f t="shared" ca="1" si="15"/>
        <v>0 Years 10 Months 6 Days</v>
      </c>
      <c r="AB194" s="35">
        <v>39500</v>
      </c>
      <c r="AC194" s="30" t="s">
        <v>1949</v>
      </c>
      <c r="AD194" s="30"/>
      <c r="AE194" s="292"/>
      <c r="AF194" s="20"/>
      <c r="AG194" s="12" t="s">
        <v>1750</v>
      </c>
      <c r="AH194" s="7" t="s">
        <v>1758</v>
      </c>
      <c r="AI194" s="12" t="s">
        <v>1751</v>
      </c>
      <c r="AJ194" s="7" t="s">
        <v>1759</v>
      </c>
    </row>
    <row r="195" spans="1:36" x14ac:dyDescent="0.25">
      <c r="A195" s="59">
        <v>193</v>
      </c>
      <c r="B195" s="59" t="s">
        <v>80</v>
      </c>
      <c r="C195" s="27" t="s">
        <v>337</v>
      </c>
      <c r="D195" s="27" t="s">
        <v>77</v>
      </c>
      <c r="E195" s="27" t="s">
        <v>441</v>
      </c>
      <c r="F195" s="30" t="s">
        <v>654</v>
      </c>
      <c r="G195" s="288" t="s">
        <v>125</v>
      </c>
      <c r="H195" s="12" t="s">
        <v>1645</v>
      </c>
      <c r="I195" s="30"/>
      <c r="J195" s="30"/>
      <c r="K195" s="30"/>
      <c r="L195" s="7" t="s">
        <v>1657</v>
      </c>
      <c r="M195" s="39" t="s">
        <v>1650</v>
      </c>
      <c r="N195" s="12" t="s">
        <v>1651</v>
      </c>
      <c r="O195" s="12" t="s">
        <v>1652</v>
      </c>
      <c r="P195" s="66" t="s">
        <v>1958</v>
      </c>
      <c r="Q195" s="35"/>
      <c r="R195" s="30" t="s">
        <v>652</v>
      </c>
      <c r="S195" s="30" t="s">
        <v>1949</v>
      </c>
      <c r="T195" s="30" t="s">
        <v>1584</v>
      </c>
      <c r="V195" s="30" t="s">
        <v>119</v>
      </c>
      <c r="W195" s="30" t="s">
        <v>1954</v>
      </c>
      <c r="X195" s="35" t="s">
        <v>1948</v>
      </c>
      <c r="Y195" s="78">
        <v>44644</v>
      </c>
      <c r="Z195" s="78">
        <v>44644</v>
      </c>
      <c r="AA195" s="182" t="str">
        <f t="shared" ca="1" si="15"/>
        <v>0 Years 10 Months 6 Days</v>
      </c>
      <c r="AB195" s="35">
        <v>39500</v>
      </c>
      <c r="AC195" s="30" t="s">
        <v>1949</v>
      </c>
      <c r="AD195" s="30"/>
      <c r="AE195" s="292"/>
      <c r="AF195" s="20"/>
      <c r="AG195" s="12" t="s">
        <v>1750</v>
      </c>
      <c r="AH195" s="7" t="s">
        <v>1760</v>
      </c>
      <c r="AI195" s="12" t="s">
        <v>1751</v>
      </c>
      <c r="AJ195" s="7" t="s">
        <v>1761</v>
      </c>
    </row>
    <row r="196" spans="1:36" x14ac:dyDescent="0.25">
      <c r="A196" s="59">
        <v>194</v>
      </c>
      <c r="B196" s="59" t="s">
        <v>80</v>
      </c>
      <c r="C196" s="27" t="s">
        <v>14</v>
      </c>
      <c r="D196" s="27" t="s">
        <v>73</v>
      </c>
      <c r="E196" s="27" t="s">
        <v>441</v>
      </c>
      <c r="F196" s="30" t="s">
        <v>654</v>
      </c>
      <c r="G196" s="288" t="s">
        <v>125</v>
      </c>
      <c r="H196" s="12" t="s">
        <v>1645</v>
      </c>
      <c r="I196" s="30"/>
      <c r="J196" s="30"/>
      <c r="K196" s="30"/>
      <c r="L196" s="7" t="s">
        <v>1658</v>
      </c>
      <c r="M196" s="39" t="s">
        <v>1650</v>
      </c>
      <c r="N196" s="12" t="s">
        <v>1651</v>
      </c>
      <c r="O196" s="12" t="s">
        <v>1652</v>
      </c>
      <c r="P196" s="66" t="s">
        <v>1958</v>
      </c>
      <c r="Q196" s="35"/>
      <c r="R196" s="30" t="s">
        <v>652</v>
      </c>
      <c r="S196" s="30" t="s">
        <v>1949</v>
      </c>
      <c r="T196" s="30" t="s">
        <v>1584</v>
      </c>
      <c r="V196" s="30" t="s">
        <v>119</v>
      </c>
      <c r="W196" s="30" t="s">
        <v>1954</v>
      </c>
      <c r="X196" s="35" t="s">
        <v>1948</v>
      </c>
      <c r="Y196" s="78">
        <v>44644</v>
      </c>
      <c r="Z196" s="78">
        <v>44644</v>
      </c>
      <c r="AA196" s="182" t="str">
        <f t="shared" ca="1" si="15"/>
        <v>0 Years 10 Months 6 Days</v>
      </c>
      <c r="AB196" s="35">
        <v>39500</v>
      </c>
      <c r="AC196" s="30" t="s">
        <v>1949</v>
      </c>
      <c r="AD196" s="30"/>
      <c r="AE196" s="292"/>
      <c r="AF196" s="20"/>
      <c r="AG196" s="12" t="s">
        <v>1750</v>
      </c>
      <c r="AH196" s="7" t="s">
        <v>1762</v>
      </c>
      <c r="AI196" s="12" t="s">
        <v>1751</v>
      </c>
      <c r="AJ196" s="7" t="s">
        <v>1763</v>
      </c>
    </row>
    <row r="197" spans="1:36" x14ac:dyDescent="0.25">
      <c r="A197" s="59">
        <v>195</v>
      </c>
      <c r="B197" s="59" t="s">
        <v>80</v>
      </c>
      <c r="C197" s="27" t="s">
        <v>14</v>
      </c>
      <c r="D197" s="27" t="s">
        <v>73</v>
      </c>
      <c r="E197" s="27" t="s">
        <v>441</v>
      </c>
      <c r="F197" s="30" t="s">
        <v>654</v>
      </c>
      <c r="G197" s="288" t="s">
        <v>125</v>
      </c>
      <c r="H197" s="12" t="s">
        <v>1645</v>
      </c>
      <c r="I197" s="30"/>
      <c r="J197" s="30"/>
      <c r="K197" s="30"/>
      <c r="L197" s="7" t="s">
        <v>1659</v>
      </c>
      <c r="M197" s="39" t="s">
        <v>1650</v>
      </c>
      <c r="N197" s="12" t="s">
        <v>1651</v>
      </c>
      <c r="O197" s="12" t="s">
        <v>1652</v>
      </c>
      <c r="P197" s="66" t="s">
        <v>1958</v>
      </c>
      <c r="Q197" s="35"/>
      <c r="R197" s="30" t="s">
        <v>652</v>
      </c>
      <c r="S197" s="30" t="s">
        <v>1949</v>
      </c>
      <c r="T197" s="30" t="s">
        <v>1584</v>
      </c>
      <c r="V197" s="30" t="s">
        <v>119</v>
      </c>
      <c r="W197" s="30" t="s">
        <v>1954</v>
      </c>
      <c r="X197" s="35" t="s">
        <v>1948</v>
      </c>
      <c r="Y197" s="78">
        <v>44644</v>
      </c>
      <c r="Z197" s="78">
        <v>44644</v>
      </c>
      <c r="AA197" s="182" t="str">
        <f t="shared" ca="1" si="15"/>
        <v>0 Years 10 Months 6 Days</v>
      </c>
      <c r="AB197" s="35">
        <v>39500</v>
      </c>
      <c r="AC197" s="30" t="s">
        <v>1949</v>
      </c>
      <c r="AD197" s="30"/>
      <c r="AE197" s="292"/>
      <c r="AF197" s="20"/>
      <c r="AG197" s="12" t="s">
        <v>1750</v>
      </c>
      <c r="AH197" s="7" t="s">
        <v>1764</v>
      </c>
      <c r="AI197" s="12" t="s">
        <v>1751</v>
      </c>
      <c r="AJ197" s="7" t="s">
        <v>1765</v>
      </c>
    </row>
    <row r="198" spans="1:36" x14ac:dyDescent="0.25">
      <c r="A198" s="59">
        <v>196</v>
      </c>
      <c r="B198" s="27" t="s">
        <v>81</v>
      </c>
      <c r="C198" s="27" t="s">
        <v>120</v>
      </c>
      <c r="D198" s="27" t="s">
        <v>120</v>
      </c>
      <c r="E198" s="27" t="s">
        <v>441</v>
      </c>
      <c r="F198" s="30" t="s">
        <v>654</v>
      </c>
      <c r="G198" s="288" t="s">
        <v>125</v>
      </c>
      <c r="H198" s="12" t="s">
        <v>1645</v>
      </c>
      <c r="I198" s="30"/>
      <c r="J198" s="30"/>
      <c r="K198" s="30"/>
      <c r="L198" s="7" t="s">
        <v>1660</v>
      </c>
      <c r="M198" s="39" t="s">
        <v>1650</v>
      </c>
      <c r="N198" s="12" t="s">
        <v>1651</v>
      </c>
      <c r="O198" s="12" t="s">
        <v>1652</v>
      </c>
      <c r="P198" s="66" t="s">
        <v>1958</v>
      </c>
      <c r="Q198" s="35"/>
      <c r="R198" s="30" t="s">
        <v>652</v>
      </c>
      <c r="S198" s="30" t="s">
        <v>1949</v>
      </c>
      <c r="T198" s="30" t="s">
        <v>1584</v>
      </c>
      <c r="V198" s="30" t="s">
        <v>119</v>
      </c>
      <c r="W198" s="30" t="s">
        <v>1954</v>
      </c>
      <c r="X198" s="35" t="s">
        <v>1948</v>
      </c>
      <c r="Y198" s="78">
        <v>44644</v>
      </c>
      <c r="Z198" s="78">
        <v>44644</v>
      </c>
      <c r="AA198" s="182" t="str">
        <f t="shared" ca="1" si="15"/>
        <v>0 Years 10 Months 6 Days</v>
      </c>
      <c r="AB198" s="35">
        <v>39500</v>
      </c>
      <c r="AC198" s="30" t="s">
        <v>1949</v>
      </c>
      <c r="AD198" s="30"/>
      <c r="AE198" s="292"/>
      <c r="AF198" s="20"/>
      <c r="AG198" s="12" t="s">
        <v>1750</v>
      </c>
      <c r="AH198" s="7" t="s">
        <v>1766</v>
      </c>
      <c r="AI198" s="12" t="s">
        <v>1751</v>
      </c>
      <c r="AJ198" s="7" t="s">
        <v>1767</v>
      </c>
    </row>
    <row r="199" spans="1:36" x14ac:dyDescent="0.25">
      <c r="A199" s="59">
        <v>197</v>
      </c>
      <c r="B199" s="59" t="s">
        <v>78</v>
      </c>
      <c r="C199" s="66" t="s">
        <v>114</v>
      </c>
      <c r="D199" s="27" t="s">
        <v>121</v>
      </c>
      <c r="E199" s="27" t="s">
        <v>1990</v>
      </c>
      <c r="F199" s="30" t="s">
        <v>654</v>
      </c>
      <c r="G199" s="288" t="s">
        <v>125</v>
      </c>
      <c r="H199" s="12" t="s">
        <v>1645</v>
      </c>
      <c r="I199" s="30"/>
      <c r="J199" s="30"/>
      <c r="K199" s="30"/>
      <c r="L199" s="12" t="s">
        <v>1661</v>
      </c>
      <c r="M199" s="39" t="s">
        <v>1650</v>
      </c>
      <c r="N199" s="12" t="s">
        <v>1651</v>
      </c>
      <c r="O199" s="12" t="s">
        <v>1652</v>
      </c>
      <c r="P199" s="66" t="s">
        <v>1958</v>
      </c>
      <c r="Q199" s="35"/>
      <c r="R199" s="30" t="s">
        <v>652</v>
      </c>
      <c r="S199" s="30" t="s">
        <v>1949</v>
      </c>
      <c r="T199" s="30" t="s">
        <v>1584</v>
      </c>
      <c r="V199" s="30" t="s">
        <v>119</v>
      </c>
      <c r="W199" s="30" t="s">
        <v>1954</v>
      </c>
      <c r="X199" s="35" t="s">
        <v>1948</v>
      </c>
      <c r="Y199" s="78">
        <v>44644</v>
      </c>
      <c r="Z199" s="78">
        <v>44644</v>
      </c>
      <c r="AA199" s="182" t="str">
        <f t="shared" ca="1" si="15"/>
        <v>0 Years 10 Months 6 Days</v>
      </c>
      <c r="AB199" s="35">
        <v>39500</v>
      </c>
      <c r="AC199" s="30" t="s">
        <v>1949</v>
      </c>
      <c r="AD199" s="30"/>
      <c r="AE199" s="292"/>
      <c r="AF199" s="20"/>
      <c r="AG199" s="12" t="s">
        <v>1750</v>
      </c>
      <c r="AH199" s="12" t="s">
        <v>1768</v>
      </c>
      <c r="AI199" s="12" t="s">
        <v>1751</v>
      </c>
      <c r="AJ199" s="12" t="s">
        <v>1769</v>
      </c>
    </row>
    <row r="200" spans="1:36" x14ac:dyDescent="0.25">
      <c r="A200" s="59">
        <v>198</v>
      </c>
      <c r="B200" s="59" t="s">
        <v>79</v>
      </c>
      <c r="C200" s="27" t="s">
        <v>1646</v>
      </c>
      <c r="D200" s="27" t="s">
        <v>73</v>
      </c>
      <c r="E200" s="27" t="s">
        <v>441</v>
      </c>
      <c r="F200" s="30" t="s">
        <v>654</v>
      </c>
      <c r="G200" s="288" t="s">
        <v>125</v>
      </c>
      <c r="H200" s="12" t="s">
        <v>1645</v>
      </c>
      <c r="I200" s="30"/>
      <c r="J200" s="30"/>
      <c r="K200" s="30"/>
      <c r="L200" s="7" t="s">
        <v>1662</v>
      </c>
      <c r="M200" s="39" t="s">
        <v>1650</v>
      </c>
      <c r="N200" s="12" t="s">
        <v>1651</v>
      </c>
      <c r="O200" s="12" t="s">
        <v>1652</v>
      </c>
      <c r="P200" s="66" t="s">
        <v>1958</v>
      </c>
      <c r="Q200" s="35"/>
      <c r="R200" s="30" t="s">
        <v>652</v>
      </c>
      <c r="S200" s="30" t="s">
        <v>1949</v>
      </c>
      <c r="T200" s="30" t="s">
        <v>1584</v>
      </c>
      <c r="V200" s="30" t="s">
        <v>119</v>
      </c>
      <c r="W200" s="30" t="s">
        <v>1954</v>
      </c>
      <c r="X200" s="35" t="s">
        <v>1948</v>
      </c>
      <c r="Y200" s="78">
        <v>44644</v>
      </c>
      <c r="Z200" s="78">
        <v>44644</v>
      </c>
      <c r="AA200" s="182" t="str">
        <f t="shared" ca="1" si="15"/>
        <v>0 Years 10 Months 6 Days</v>
      </c>
      <c r="AB200" s="35">
        <v>39500</v>
      </c>
      <c r="AC200" s="30" t="s">
        <v>1949</v>
      </c>
      <c r="AD200" s="30"/>
      <c r="AE200" s="292"/>
      <c r="AF200" s="20"/>
      <c r="AG200" s="12" t="s">
        <v>1750</v>
      </c>
      <c r="AH200" s="7" t="s">
        <v>1770</v>
      </c>
      <c r="AI200" s="12" t="s">
        <v>1751</v>
      </c>
      <c r="AJ200" s="7" t="s">
        <v>1771</v>
      </c>
    </row>
    <row r="201" spans="1:36" x14ac:dyDescent="0.25">
      <c r="A201" s="59">
        <v>199</v>
      </c>
      <c r="B201" s="59" t="s">
        <v>80</v>
      </c>
      <c r="C201" s="27" t="s">
        <v>1224</v>
      </c>
      <c r="D201" s="27" t="s">
        <v>93</v>
      </c>
      <c r="E201" s="27" t="s">
        <v>441</v>
      </c>
      <c r="F201" s="30" t="s">
        <v>654</v>
      </c>
      <c r="G201" s="288" t="s">
        <v>125</v>
      </c>
      <c r="H201" s="12" t="s">
        <v>1645</v>
      </c>
      <c r="I201" s="30"/>
      <c r="J201" s="30"/>
      <c r="K201" s="30"/>
      <c r="L201" s="7" t="s">
        <v>1663</v>
      </c>
      <c r="M201" s="39" t="s">
        <v>1650</v>
      </c>
      <c r="N201" s="12" t="s">
        <v>1651</v>
      </c>
      <c r="O201" s="12" t="s">
        <v>1652</v>
      </c>
      <c r="P201" s="66" t="s">
        <v>1958</v>
      </c>
      <c r="Q201" s="35"/>
      <c r="R201" s="30" t="s">
        <v>652</v>
      </c>
      <c r="S201" s="30" t="s">
        <v>1949</v>
      </c>
      <c r="T201" s="30" t="s">
        <v>1584</v>
      </c>
      <c r="V201" s="30" t="s">
        <v>119</v>
      </c>
      <c r="W201" s="30" t="s">
        <v>1954</v>
      </c>
      <c r="X201" s="35" t="s">
        <v>1948</v>
      </c>
      <c r="Y201" s="78">
        <v>44644</v>
      </c>
      <c r="Z201" s="78">
        <v>44644</v>
      </c>
      <c r="AA201" s="182" t="str">
        <f t="shared" ca="1" si="15"/>
        <v>0 Years 10 Months 6 Days</v>
      </c>
      <c r="AB201" s="35">
        <v>39500</v>
      </c>
      <c r="AC201" s="30" t="s">
        <v>1949</v>
      </c>
      <c r="AD201" s="30"/>
      <c r="AE201" s="292"/>
      <c r="AF201" s="20"/>
      <c r="AG201" s="12" t="s">
        <v>1750</v>
      </c>
      <c r="AH201" s="7" t="s">
        <v>1772</v>
      </c>
      <c r="AI201" s="12" t="s">
        <v>1751</v>
      </c>
      <c r="AJ201" s="7" t="s">
        <v>1773</v>
      </c>
    </row>
    <row r="202" spans="1:36" x14ac:dyDescent="0.25">
      <c r="A202" s="59">
        <v>200</v>
      </c>
      <c r="B202" s="59" t="s">
        <v>79</v>
      </c>
      <c r="C202" s="27" t="s">
        <v>23</v>
      </c>
      <c r="D202" s="27" t="s">
        <v>1648</v>
      </c>
      <c r="E202" s="27" t="s">
        <v>441</v>
      </c>
      <c r="F202" s="30" t="s">
        <v>654</v>
      </c>
      <c r="G202" s="288" t="s">
        <v>125</v>
      </c>
      <c r="H202" s="12" t="s">
        <v>1645</v>
      </c>
      <c r="I202" s="30"/>
      <c r="J202" s="30"/>
      <c r="K202" s="30"/>
      <c r="L202" s="7" t="s">
        <v>1664</v>
      </c>
      <c r="M202" s="39" t="s">
        <v>1650</v>
      </c>
      <c r="N202" s="12" t="s">
        <v>1651</v>
      </c>
      <c r="O202" s="12" t="s">
        <v>1652</v>
      </c>
      <c r="P202" s="66" t="s">
        <v>1958</v>
      </c>
      <c r="Q202" s="35"/>
      <c r="R202" s="30" t="s">
        <v>652</v>
      </c>
      <c r="S202" s="30" t="s">
        <v>1949</v>
      </c>
      <c r="T202" s="30" t="s">
        <v>1584</v>
      </c>
      <c r="V202" s="30" t="s">
        <v>119</v>
      </c>
      <c r="W202" s="30" t="s">
        <v>1954</v>
      </c>
      <c r="X202" s="35" t="s">
        <v>1948</v>
      </c>
      <c r="Y202" s="78">
        <v>44644</v>
      </c>
      <c r="Z202" s="78">
        <v>44644</v>
      </c>
      <c r="AA202" s="182" t="str">
        <f t="shared" ca="1" si="15"/>
        <v>0 Years 10 Months 6 Days</v>
      </c>
      <c r="AB202" s="35">
        <v>39500</v>
      </c>
      <c r="AC202" s="30" t="s">
        <v>1949</v>
      </c>
      <c r="AD202" s="30"/>
      <c r="AE202" s="292"/>
      <c r="AF202" s="20"/>
      <c r="AG202" s="12" t="s">
        <v>1750</v>
      </c>
      <c r="AH202" s="7" t="s">
        <v>1774</v>
      </c>
      <c r="AI202" s="12" t="s">
        <v>1751</v>
      </c>
      <c r="AJ202" s="7" t="s">
        <v>1775</v>
      </c>
    </row>
    <row r="203" spans="1:36" x14ac:dyDescent="0.25">
      <c r="A203" s="59">
        <v>201</v>
      </c>
      <c r="B203" s="59" t="s">
        <v>79</v>
      </c>
      <c r="C203" s="27" t="s">
        <v>1647</v>
      </c>
      <c r="D203" s="27" t="s">
        <v>1648</v>
      </c>
      <c r="E203" s="27" t="s">
        <v>441</v>
      </c>
      <c r="F203" s="30" t="s">
        <v>654</v>
      </c>
      <c r="G203" s="288" t="s">
        <v>125</v>
      </c>
      <c r="H203" s="12" t="s">
        <v>1645</v>
      </c>
      <c r="I203" s="30"/>
      <c r="J203" s="30"/>
      <c r="K203" s="30"/>
      <c r="L203" s="7" t="s">
        <v>1665</v>
      </c>
      <c r="M203" s="39" t="s">
        <v>1650</v>
      </c>
      <c r="N203" s="12" t="s">
        <v>1651</v>
      </c>
      <c r="O203" s="12" t="s">
        <v>1652</v>
      </c>
      <c r="P203" s="66" t="s">
        <v>1958</v>
      </c>
      <c r="Q203" s="35"/>
      <c r="R203" s="30" t="s">
        <v>652</v>
      </c>
      <c r="S203" s="30" t="s">
        <v>1949</v>
      </c>
      <c r="T203" s="30" t="s">
        <v>1584</v>
      </c>
      <c r="V203" s="30" t="s">
        <v>119</v>
      </c>
      <c r="W203" s="30" t="s">
        <v>1954</v>
      </c>
      <c r="X203" s="35" t="s">
        <v>1948</v>
      </c>
      <c r="Y203" s="78">
        <v>44644</v>
      </c>
      <c r="Z203" s="78">
        <v>44644</v>
      </c>
      <c r="AA203" s="182" t="str">
        <f t="shared" ca="1" si="15"/>
        <v>0 Years 10 Months 6 Days</v>
      </c>
      <c r="AB203" s="35">
        <v>39500</v>
      </c>
      <c r="AC203" s="30" t="s">
        <v>1949</v>
      </c>
      <c r="AD203" s="30"/>
      <c r="AE203" s="292"/>
      <c r="AF203" s="20"/>
      <c r="AG203" s="12" t="s">
        <v>1750</v>
      </c>
      <c r="AH203" s="7" t="s">
        <v>1776</v>
      </c>
      <c r="AI203" s="12" t="s">
        <v>1751</v>
      </c>
      <c r="AJ203" s="7" t="s">
        <v>1777</v>
      </c>
    </row>
    <row r="204" spans="1:36" x14ac:dyDescent="0.25">
      <c r="A204" s="59">
        <v>202</v>
      </c>
      <c r="B204" s="59" t="s">
        <v>79</v>
      </c>
      <c r="C204" s="27" t="s">
        <v>1649</v>
      </c>
      <c r="D204" s="27" t="s">
        <v>73</v>
      </c>
      <c r="E204" s="27" t="s">
        <v>441</v>
      </c>
      <c r="F204" s="30" t="s">
        <v>654</v>
      </c>
      <c r="G204" s="288" t="s">
        <v>125</v>
      </c>
      <c r="H204" s="12" t="s">
        <v>1645</v>
      </c>
      <c r="I204" s="30"/>
      <c r="J204" s="30"/>
      <c r="K204" s="30"/>
      <c r="L204" s="7" t="s">
        <v>1666</v>
      </c>
      <c r="M204" s="39" t="s">
        <v>1650</v>
      </c>
      <c r="N204" s="12" t="s">
        <v>1651</v>
      </c>
      <c r="O204" s="12" t="s">
        <v>1652</v>
      </c>
      <c r="P204" s="66" t="s">
        <v>1958</v>
      </c>
      <c r="Q204" s="35"/>
      <c r="R204" s="30" t="s">
        <v>652</v>
      </c>
      <c r="S204" s="30" t="s">
        <v>1949</v>
      </c>
      <c r="T204" s="30" t="s">
        <v>1584</v>
      </c>
      <c r="V204" s="30" t="s">
        <v>119</v>
      </c>
      <c r="W204" s="30" t="s">
        <v>1954</v>
      </c>
      <c r="X204" s="35" t="s">
        <v>1948</v>
      </c>
      <c r="Y204" s="78">
        <v>44644</v>
      </c>
      <c r="Z204" s="78">
        <v>44644</v>
      </c>
      <c r="AA204" s="182" t="str">
        <f t="shared" ca="1" si="15"/>
        <v>0 Years 10 Months 6 Days</v>
      </c>
      <c r="AB204" s="35">
        <v>39500</v>
      </c>
      <c r="AC204" s="30" t="s">
        <v>1949</v>
      </c>
      <c r="AD204" s="30"/>
      <c r="AE204" s="292"/>
      <c r="AF204" s="20"/>
      <c r="AG204" s="12" t="s">
        <v>1750</v>
      </c>
      <c r="AH204" s="7" t="s">
        <v>1778</v>
      </c>
      <c r="AI204" s="12" t="s">
        <v>1751</v>
      </c>
      <c r="AJ204" s="7" t="s">
        <v>1779</v>
      </c>
    </row>
    <row r="205" spans="1:36" x14ac:dyDescent="0.25">
      <c r="A205" s="59">
        <v>203</v>
      </c>
      <c r="B205" s="59" t="s">
        <v>79</v>
      </c>
      <c r="C205" s="27" t="s">
        <v>120</v>
      </c>
      <c r="D205" s="27" t="s">
        <v>73</v>
      </c>
      <c r="E205" s="27" t="s">
        <v>441</v>
      </c>
      <c r="F205" s="30" t="s">
        <v>654</v>
      </c>
      <c r="G205" s="288" t="s">
        <v>125</v>
      </c>
      <c r="H205" s="12" t="s">
        <v>1645</v>
      </c>
      <c r="I205" s="30"/>
      <c r="J205" s="30"/>
      <c r="K205" s="30"/>
      <c r="L205" s="7" t="s">
        <v>1667</v>
      </c>
      <c r="M205" s="39" t="s">
        <v>1650</v>
      </c>
      <c r="N205" s="12" t="s">
        <v>1651</v>
      </c>
      <c r="O205" s="12" t="s">
        <v>1652</v>
      </c>
      <c r="P205" s="66" t="s">
        <v>1958</v>
      </c>
      <c r="Q205" s="35"/>
      <c r="R205" s="30" t="s">
        <v>652</v>
      </c>
      <c r="S205" s="30" t="s">
        <v>1949</v>
      </c>
      <c r="T205" s="30" t="s">
        <v>1584</v>
      </c>
      <c r="V205" s="30" t="s">
        <v>119</v>
      </c>
      <c r="W205" s="30" t="s">
        <v>1954</v>
      </c>
      <c r="X205" s="35" t="s">
        <v>1948</v>
      </c>
      <c r="Y205" s="78">
        <v>44644</v>
      </c>
      <c r="Z205" s="78">
        <v>44644</v>
      </c>
      <c r="AA205" s="182" t="str">
        <f t="shared" ca="1" si="15"/>
        <v>0 Years 10 Months 6 Days</v>
      </c>
      <c r="AB205" s="35">
        <v>39500</v>
      </c>
      <c r="AC205" s="30" t="s">
        <v>1949</v>
      </c>
      <c r="AD205" s="30"/>
      <c r="AE205" s="292"/>
      <c r="AF205" s="20"/>
      <c r="AG205" s="12" t="s">
        <v>1750</v>
      </c>
      <c r="AH205" s="7" t="s">
        <v>1780</v>
      </c>
      <c r="AI205" s="12" t="s">
        <v>1751</v>
      </c>
      <c r="AJ205" s="7" t="s">
        <v>1781</v>
      </c>
    </row>
    <row r="206" spans="1:36" x14ac:dyDescent="0.25">
      <c r="A206" s="59">
        <v>204</v>
      </c>
      <c r="B206" s="26" t="s">
        <v>79</v>
      </c>
      <c r="C206" s="183" t="s">
        <v>1103</v>
      </c>
      <c r="D206" s="183" t="s">
        <v>315</v>
      </c>
      <c r="E206" s="27" t="s">
        <v>441</v>
      </c>
      <c r="F206" s="30" t="s">
        <v>654</v>
      </c>
      <c r="G206" s="288" t="s">
        <v>125</v>
      </c>
      <c r="H206" s="12" t="s">
        <v>1645</v>
      </c>
      <c r="I206" s="30"/>
      <c r="J206" s="30"/>
      <c r="K206" s="30"/>
      <c r="L206" s="7" t="s">
        <v>1669</v>
      </c>
      <c r="M206" s="39" t="s">
        <v>1650</v>
      </c>
      <c r="N206" s="12" t="s">
        <v>1651</v>
      </c>
      <c r="O206" s="12" t="s">
        <v>1652</v>
      </c>
      <c r="P206" s="66" t="s">
        <v>1958</v>
      </c>
      <c r="Q206" s="35"/>
      <c r="R206" s="30" t="s">
        <v>652</v>
      </c>
      <c r="S206" s="30" t="s">
        <v>1949</v>
      </c>
      <c r="T206" s="30" t="s">
        <v>1584</v>
      </c>
      <c r="V206" s="30" t="s">
        <v>119</v>
      </c>
      <c r="W206" s="30" t="s">
        <v>1954</v>
      </c>
      <c r="X206" s="35" t="s">
        <v>1948</v>
      </c>
      <c r="Y206" s="78">
        <v>44644</v>
      </c>
      <c r="Z206" s="78">
        <v>44644</v>
      </c>
      <c r="AA206" s="182" t="str">
        <f t="shared" ca="1" si="15"/>
        <v>0 Years 10 Months 6 Days</v>
      </c>
      <c r="AB206" s="35">
        <v>39500</v>
      </c>
      <c r="AC206" s="30" t="s">
        <v>1949</v>
      </c>
      <c r="AD206" s="30"/>
      <c r="AE206" s="292"/>
      <c r="AF206" s="20"/>
      <c r="AG206" s="12" t="s">
        <v>1750</v>
      </c>
      <c r="AH206" s="7" t="s">
        <v>1782</v>
      </c>
      <c r="AI206" s="12" t="s">
        <v>1751</v>
      </c>
      <c r="AJ206" s="7" t="s">
        <v>1783</v>
      </c>
    </row>
    <row r="207" spans="1:36" x14ac:dyDescent="0.25">
      <c r="A207" s="59">
        <v>205</v>
      </c>
      <c r="B207" s="26" t="s">
        <v>79</v>
      </c>
      <c r="C207" s="183" t="s">
        <v>1102</v>
      </c>
      <c r="D207" s="183" t="s">
        <v>315</v>
      </c>
      <c r="E207" s="27" t="s">
        <v>441</v>
      </c>
      <c r="F207" s="30" t="s">
        <v>654</v>
      </c>
      <c r="G207" s="288" t="s">
        <v>125</v>
      </c>
      <c r="H207" s="12" t="s">
        <v>1645</v>
      </c>
      <c r="I207" s="30"/>
      <c r="J207" s="30"/>
      <c r="K207" s="30"/>
      <c r="L207" s="7" t="s">
        <v>1670</v>
      </c>
      <c r="M207" s="39" t="s">
        <v>1650</v>
      </c>
      <c r="N207" s="12" t="s">
        <v>1651</v>
      </c>
      <c r="O207" s="12" t="s">
        <v>1652</v>
      </c>
      <c r="P207" s="66" t="s">
        <v>1958</v>
      </c>
      <c r="Q207" s="35"/>
      <c r="R207" s="30" t="s">
        <v>652</v>
      </c>
      <c r="S207" s="30" t="s">
        <v>1949</v>
      </c>
      <c r="T207" s="30" t="s">
        <v>1584</v>
      </c>
      <c r="V207" s="30" t="s">
        <v>119</v>
      </c>
      <c r="W207" s="30" t="s">
        <v>1954</v>
      </c>
      <c r="X207" s="35" t="s">
        <v>1948</v>
      </c>
      <c r="Y207" s="78">
        <v>44644</v>
      </c>
      <c r="Z207" s="78">
        <v>44644</v>
      </c>
      <c r="AA207" s="182" t="str">
        <f t="shared" ca="1" si="15"/>
        <v>0 Years 10 Months 6 Days</v>
      </c>
      <c r="AB207" s="35">
        <v>39500</v>
      </c>
      <c r="AC207" s="30" t="s">
        <v>1949</v>
      </c>
      <c r="AD207" s="30"/>
      <c r="AE207" s="292"/>
      <c r="AF207" s="20"/>
      <c r="AG207" s="12" t="s">
        <v>1750</v>
      </c>
      <c r="AH207" s="7" t="s">
        <v>1784</v>
      </c>
      <c r="AI207" s="12" t="s">
        <v>1751</v>
      </c>
      <c r="AJ207" s="7" t="s">
        <v>1785</v>
      </c>
    </row>
    <row r="208" spans="1:36" x14ac:dyDescent="0.25">
      <c r="A208" s="59">
        <v>206</v>
      </c>
      <c r="B208" s="26" t="s">
        <v>79</v>
      </c>
      <c r="C208" s="183" t="s">
        <v>1102</v>
      </c>
      <c r="D208" s="183" t="s">
        <v>315</v>
      </c>
      <c r="E208" s="27" t="s">
        <v>441</v>
      </c>
      <c r="F208" s="30" t="s">
        <v>654</v>
      </c>
      <c r="G208" s="288" t="s">
        <v>125</v>
      </c>
      <c r="H208" s="12" t="s">
        <v>1645</v>
      </c>
      <c r="I208" s="30"/>
      <c r="J208" s="30"/>
      <c r="K208" s="30"/>
      <c r="L208" s="7" t="s">
        <v>1671</v>
      </c>
      <c r="M208" s="39" t="s">
        <v>1650</v>
      </c>
      <c r="N208" s="12" t="s">
        <v>1651</v>
      </c>
      <c r="O208" s="12" t="s">
        <v>1652</v>
      </c>
      <c r="P208" s="66" t="s">
        <v>1958</v>
      </c>
      <c r="Q208" s="35"/>
      <c r="R208" s="30" t="s">
        <v>652</v>
      </c>
      <c r="S208" s="30" t="s">
        <v>1949</v>
      </c>
      <c r="T208" s="30" t="s">
        <v>1584</v>
      </c>
      <c r="V208" s="30" t="s">
        <v>119</v>
      </c>
      <c r="W208" s="30" t="s">
        <v>1954</v>
      </c>
      <c r="X208" s="35" t="s">
        <v>1948</v>
      </c>
      <c r="Y208" s="78">
        <v>44644</v>
      </c>
      <c r="Z208" s="78">
        <v>44644</v>
      </c>
      <c r="AA208" s="182" t="str">
        <f t="shared" ca="1" si="15"/>
        <v>0 Years 10 Months 6 Days</v>
      </c>
      <c r="AB208" s="35">
        <v>39500</v>
      </c>
      <c r="AC208" s="30" t="s">
        <v>1949</v>
      </c>
      <c r="AD208" s="30"/>
      <c r="AE208" s="292"/>
      <c r="AF208" s="20"/>
      <c r="AG208" s="12" t="s">
        <v>1750</v>
      </c>
      <c r="AH208" s="7" t="s">
        <v>1786</v>
      </c>
      <c r="AI208" s="12" t="s">
        <v>1751</v>
      </c>
      <c r="AJ208" s="7" t="s">
        <v>1787</v>
      </c>
    </row>
    <row r="209" spans="1:36" x14ac:dyDescent="0.25">
      <c r="A209" s="59">
        <v>207</v>
      </c>
      <c r="B209" s="26" t="s">
        <v>79</v>
      </c>
      <c r="C209" s="183" t="s">
        <v>1102</v>
      </c>
      <c r="D209" s="183" t="s">
        <v>315</v>
      </c>
      <c r="E209" s="27" t="s">
        <v>441</v>
      </c>
      <c r="F209" s="30" t="s">
        <v>654</v>
      </c>
      <c r="G209" s="288" t="s">
        <v>125</v>
      </c>
      <c r="H209" s="12" t="s">
        <v>1645</v>
      </c>
      <c r="I209" s="30"/>
      <c r="J209" s="30"/>
      <c r="K209" s="30"/>
      <c r="L209" s="7" t="s">
        <v>1672</v>
      </c>
      <c r="M209" s="39" t="s">
        <v>1650</v>
      </c>
      <c r="N209" s="12" t="s">
        <v>1651</v>
      </c>
      <c r="O209" s="12" t="s">
        <v>1652</v>
      </c>
      <c r="P209" s="66" t="s">
        <v>1958</v>
      </c>
      <c r="Q209" s="35"/>
      <c r="R209" s="30" t="s">
        <v>652</v>
      </c>
      <c r="S209" s="30" t="s">
        <v>1949</v>
      </c>
      <c r="T209" s="30" t="s">
        <v>1584</v>
      </c>
      <c r="V209" s="30" t="s">
        <v>119</v>
      </c>
      <c r="W209" s="30" t="s">
        <v>1954</v>
      </c>
      <c r="X209" s="35" t="s">
        <v>1948</v>
      </c>
      <c r="Y209" s="78">
        <v>44644</v>
      </c>
      <c r="Z209" s="78">
        <v>44644</v>
      </c>
      <c r="AA209" s="182" t="str">
        <f t="shared" ca="1" si="15"/>
        <v>0 Years 10 Months 6 Days</v>
      </c>
      <c r="AB209" s="35">
        <v>39500</v>
      </c>
      <c r="AC209" s="30" t="s">
        <v>1949</v>
      </c>
      <c r="AD209" s="30"/>
      <c r="AE209" s="292"/>
      <c r="AF209" s="20"/>
      <c r="AG209" s="12" t="s">
        <v>1750</v>
      </c>
      <c r="AH209" s="7" t="s">
        <v>1788</v>
      </c>
      <c r="AI209" s="12" t="s">
        <v>1751</v>
      </c>
      <c r="AJ209" s="7" t="s">
        <v>1789</v>
      </c>
    </row>
    <row r="210" spans="1:36" x14ac:dyDescent="0.25">
      <c r="A210" s="59">
        <v>208</v>
      </c>
      <c r="B210" s="26" t="s">
        <v>79</v>
      </c>
      <c r="C210" s="183" t="s">
        <v>1102</v>
      </c>
      <c r="D210" s="183" t="s">
        <v>315</v>
      </c>
      <c r="E210" s="27" t="s">
        <v>441</v>
      </c>
      <c r="F210" s="30" t="s">
        <v>654</v>
      </c>
      <c r="G210" s="288" t="s">
        <v>125</v>
      </c>
      <c r="H210" s="12" t="s">
        <v>1645</v>
      </c>
      <c r="I210" s="30"/>
      <c r="J210" s="30"/>
      <c r="K210" s="30"/>
      <c r="L210" s="7" t="s">
        <v>1673</v>
      </c>
      <c r="M210" s="39" t="s">
        <v>1650</v>
      </c>
      <c r="N210" s="12" t="s">
        <v>1651</v>
      </c>
      <c r="O210" s="12" t="s">
        <v>1652</v>
      </c>
      <c r="P210" s="66" t="s">
        <v>1958</v>
      </c>
      <c r="Q210" s="35"/>
      <c r="R210" s="30" t="s">
        <v>652</v>
      </c>
      <c r="S210" s="30" t="s">
        <v>1949</v>
      </c>
      <c r="T210" s="30" t="s">
        <v>1584</v>
      </c>
      <c r="V210" s="30" t="s">
        <v>119</v>
      </c>
      <c r="W210" s="30" t="s">
        <v>1954</v>
      </c>
      <c r="X210" s="35" t="s">
        <v>1948</v>
      </c>
      <c r="Y210" s="78">
        <v>44644</v>
      </c>
      <c r="Z210" s="78">
        <v>44644</v>
      </c>
      <c r="AA210" s="182" t="str">
        <f t="shared" ca="1" si="15"/>
        <v>0 Years 10 Months 6 Days</v>
      </c>
      <c r="AB210" s="35">
        <v>39500</v>
      </c>
      <c r="AC210" s="30" t="s">
        <v>1949</v>
      </c>
      <c r="AD210" s="30"/>
      <c r="AE210" s="292"/>
      <c r="AF210" s="20"/>
      <c r="AG210" s="12" t="s">
        <v>1750</v>
      </c>
      <c r="AH210" s="7" t="s">
        <v>1790</v>
      </c>
      <c r="AI210" s="12" t="s">
        <v>1751</v>
      </c>
      <c r="AJ210" s="7" t="s">
        <v>1791</v>
      </c>
    </row>
    <row r="211" spans="1:36" x14ac:dyDescent="0.25">
      <c r="A211" s="59">
        <v>209</v>
      </c>
      <c r="B211" s="26" t="s">
        <v>79</v>
      </c>
      <c r="C211" s="183" t="s">
        <v>1102</v>
      </c>
      <c r="D211" s="183" t="s">
        <v>315</v>
      </c>
      <c r="E211" s="27" t="s">
        <v>441</v>
      </c>
      <c r="F211" s="30" t="s">
        <v>654</v>
      </c>
      <c r="G211" s="288" t="s">
        <v>125</v>
      </c>
      <c r="H211" s="12" t="s">
        <v>1645</v>
      </c>
      <c r="I211" s="30"/>
      <c r="J211" s="30"/>
      <c r="K211" s="30"/>
      <c r="L211" s="7" t="s">
        <v>1674</v>
      </c>
      <c r="M211" s="39" t="s">
        <v>1650</v>
      </c>
      <c r="N211" s="12" t="s">
        <v>1651</v>
      </c>
      <c r="O211" s="12" t="s">
        <v>1652</v>
      </c>
      <c r="P211" s="66" t="s">
        <v>1958</v>
      </c>
      <c r="Q211" s="35"/>
      <c r="R211" s="30" t="s">
        <v>652</v>
      </c>
      <c r="S211" s="30" t="s">
        <v>1949</v>
      </c>
      <c r="T211" s="30" t="s">
        <v>1584</v>
      </c>
      <c r="V211" s="30" t="s">
        <v>119</v>
      </c>
      <c r="W211" s="30" t="s">
        <v>1954</v>
      </c>
      <c r="X211" s="35" t="s">
        <v>1948</v>
      </c>
      <c r="Y211" s="78">
        <v>44644</v>
      </c>
      <c r="Z211" s="78">
        <v>44644</v>
      </c>
      <c r="AA211" s="182" t="str">
        <f t="shared" ca="1" si="15"/>
        <v>0 Years 10 Months 6 Days</v>
      </c>
      <c r="AB211" s="35">
        <v>39500</v>
      </c>
      <c r="AC211" s="30" t="s">
        <v>1949</v>
      </c>
      <c r="AD211" s="30"/>
      <c r="AE211" s="292"/>
      <c r="AF211" s="20"/>
      <c r="AG211" s="12" t="s">
        <v>1750</v>
      </c>
      <c r="AH211" s="7" t="s">
        <v>1792</v>
      </c>
      <c r="AI211" s="12" t="s">
        <v>1751</v>
      </c>
      <c r="AJ211" s="7" t="s">
        <v>1793</v>
      </c>
    </row>
    <row r="212" spans="1:36" x14ac:dyDescent="0.25">
      <c r="A212" s="59">
        <v>210</v>
      </c>
      <c r="B212" s="26" t="s">
        <v>79</v>
      </c>
      <c r="C212" s="183" t="s">
        <v>304</v>
      </c>
      <c r="D212" s="183" t="s">
        <v>315</v>
      </c>
      <c r="E212" s="27" t="s">
        <v>441</v>
      </c>
      <c r="F212" s="30" t="s">
        <v>654</v>
      </c>
      <c r="G212" s="288" t="s">
        <v>125</v>
      </c>
      <c r="H212" s="12" t="s">
        <v>1645</v>
      </c>
      <c r="I212" s="30"/>
      <c r="J212" s="30"/>
      <c r="K212" s="30"/>
      <c r="L212" s="7" t="s">
        <v>1675</v>
      </c>
      <c r="M212" s="39" t="s">
        <v>1650</v>
      </c>
      <c r="N212" s="12" t="s">
        <v>1651</v>
      </c>
      <c r="O212" s="12" t="s">
        <v>1652</v>
      </c>
      <c r="P212" s="66" t="s">
        <v>1958</v>
      </c>
      <c r="Q212" s="35"/>
      <c r="R212" s="30" t="s">
        <v>652</v>
      </c>
      <c r="S212" s="30" t="s">
        <v>1949</v>
      </c>
      <c r="T212" s="30" t="s">
        <v>1584</v>
      </c>
      <c r="V212" s="30" t="s">
        <v>119</v>
      </c>
      <c r="W212" s="30" t="s">
        <v>1954</v>
      </c>
      <c r="X212" s="35" t="s">
        <v>1948</v>
      </c>
      <c r="Y212" s="78">
        <v>44644</v>
      </c>
      <c r="Z212" s="78">
        <v>44644</v>
      </c>
      <c r="AA212" s="182" t="str">
        <f t="shared" ca="1" si="15"/>
        <v>0 Years 10 Months 6 Days</v>
      </c>
      <c r="AB212" s="35">
        <v>39500</v>
      </c>
      <c r="AC212" s="30" t="s">
        <v>1949</v>
      </c>
      <c r="AD212" s="30"/>
      <c r="AE212" s="292"/>
      <c r="AF212" s="20"/>
      <c r="AG212" s="12" t="s">
        <v>1750</v>
      </c>
      <c r="AH212" s="7" t="s">
        <v>1794</v>
      </c>
      <c r="AI212" s="12" t="s">
        <v>1751</v>
      </c>
      <c r="AJ212" s="7" t="s">
        <v>1795</v>
      </c>
    </row>
    <row r="213" spans="1:36" x14ac:dyDescent="0.25">
      <c r="A213" s="59">
        <v>211</v>
      </c>
      <c r="B213" s="26" t="s">
        <v>79</v>
      </c>
      <c r="C213" s="183" t="s">
        <v>304</v>
      </c>
      <c r="D213" s="183" t="s">
        <v>315</v>
      </c>
      <c r="E213" s="27" t="s">
        <v>441</v>
      </c>
      <c r="F213" s="30" t="s">
        <v>654</v>
      </c>
      <c r="G213" s="288" t="s">
        <v>125</v>
      </c>
      <c r="H213" s="12" t="s">
        <v>1645</v>
      </c>
      <c r="I213" s="30"/>
      <c r="J213" s="30"/>
      <c r="K213" s="30"/>
      <c r="L213" s="7" t="s">
        <v>1676</v>
      </c>
      <c r="M213" s="39" t="s">
        <v>1650</v>
      </c>
      <c r="N213" s="12" t="s">
        <v>1651</v>
      </c>
      <c r="O213" s="12" t="s">
        <v>1652</v>
      </c>
      <c r="P213" s="66" t="s">
        <v>1958</v>
      </c>
      <c r="Q213" s="35"/>
      <c r="R213" s="30" t="s">
        <v>652</v>
      </c>
      <c r="S213" s="30" t="s">
        <v>1949</v>
      </c>
      <c r="T213" s="30" t="s">
        <v>1584</v>
      </c>
      <c r="V213" s="30" t="s">
        <v>119</v>
      </c>
      <c r="W213" s="30" t="s">
        <v>1954</v>
      </c>
      <c r="X213" s="35" t="s">
        <v>1948</v>
      </c>
      <c r="Y213" s="78">
        <v>44644</v>
      </c>
      <c r="Z213" s="78">
        <v>44644</v>
      </c>
      <c r="AA213" s="182" t="str">
        <f t="shared" ca="1" si="15"/>
        <v>0 Years 10 Months 6 Days</v>
      </c>
      <c r="AB213" s="35">
        <v>39500</v>
      </c>
      <c r="AC213" s="30" t="s">
        <v>1949</v>
      </c>
      <c r="AD213" s="30"/>
      <c r="AE213" s="292"/>
      <c r="AF213" s="20"/>
      <c r="AG213" s="12" t="s">
        <v>1750</v>
      </c>
      <c r="AH213" s="7" t="s">
        <v>1796</v>
      </c>
      <c r="AI213" s="12" t="s">
        <v>1751</v>
      </c>
      <c r="AJ213" s="7" t="s">
        <v>1797</v>
      </c>
    </row>
    <row r="214" spans="1:36" x14ac:dyDescent="0.25">
      <c r="A214" s="59">
        <v>212</v>
      </c>
      <c r="B214" s="26" t="s">
        <v>79</v>
      </c>
      <c r="C214" s="183" t="s">
        <v>304</v>
      </c>
      <c r="D214" s="183" t="s">
        <v>315</v>
      </c>
      <c r="E214" s="27" t="s">
        <v>441</v>
      </c>
      <c r="F214" s="30" t="s">
        <v>654</v>
      </c>
      <c r="G214" s="288" t="s">
        <v>125</v>
      </c>
      <c r="H214" s="12" t="s">
        <v>1645</v>
      </c>
      <c r="I214" s="30"/>
      <c r="J214" s="30"/>
      <c r="K214" s="30"/>
      <c r="L214" s="7" t="s">
        <v>1677</v>
      </c>
      <c r="M214" s="39" t="s">
        <v>1650</v>
      </c>
      <c r="N214" s="12" t="s">
        <v>1651</v>
      </c>
      <c r="O214" s="12" t="s">
        <v>1652</v>
      </c>
      <c r="P214" s="66" t="s">
        <v>1958</v>
      </c>
      <c r="Q214" s="35"/>
      <c r="R214" s="30" t="s">
        <v>652</v>
      </c>
      <c r="S214" s="30" t="s">
        <v>1949</v>
      </c>
      <c r="T214" s="30" t="s">
        <v>1584</v>
      </c>
      <c r="V214" s="30" t="s">
        <v>119</v>
      </c>
      <c r="W214" s="30" t="s">
        <v>1954</v>
      </c>
      <c r="X214" s="35" t="s">
        <v>1948</v>
      </c>
      <c r="Y214" s="78">
        <v>44644</v>
      </c>
      <c r="Z214" s="78">
        <v>44644</v>
      </c>
      <c r="AA214" s="182" t="str">
        <f t="shared" ca="1" si="15"/>
        <v>0 Years 10 Months 6 Days</v>
      </c>
      <c r="AB214" s="35">
        <v>39500</v>
      </c>
      <c r="AC214" s="30" t="s">
        <v>1949</v>
      </c>
      <c r="AD214" s="30"/>
      <c r="AE214" s="292"/>
      <c r="AF214" s="20"/>
      <c r="AG214" s="12" t="s">
        <v>1750</v>
      </c>
      <c r="AH214" s="7" t="s">
        <v>1798</v>
      </c>
      <c r="AI214" s="12" t="s">
        <v>1751</v>
      </c>
      <c r="AJ214" s="7" t="s">
        <v>1799</v>
      </c>
    </row>
    <row r="215" spans="1:36" x14ac:dyDescent="0.25">
      <c r="A215" s="59">
        <v>213</v>
      </c>
      <c r="B215" s="26" t="s">
        <v>79</v>
      </c>
      <c r="C215" s="183" t="s">
        <v>304</v>
      </c>
      <c r="D215" s="183" t="s">
        <v>315</v>
      </c>
      <c r="E215" s="27" t="s">
        <v>441</v>
      </c>
      <c r="F215" s="30" t="s">
        <v>654</v>
      </c>
      <c r="G215" s="288" t="s">
        <v>125</v>
      </c>
      <c r="H215" s="12" t="s">
        <v>1645</v>
      </c>
      <c r="I215" s="30"/>
      <c r="J215" s="30"/>
      <c r="K215" s="30"/>
      <c r="L215" s="7" t="s">
        <v>1678</v>
      </c>
      <c r="M215" s="39" t="s">
        <v>1650</v>
      </c>
      <c r="N215" s="12" t="s">
        <v>1651</v>
      </c>
      <c r="O215" s="12" t="s">
        <v>1652</v>
      </c>
      <c r="P215" s="66" t="s">
        <v>1958</v>
      </c>
      <c r="Q215" s="35"/>
      <c r="R215" s="30" t="s">
        <v>652</v>
      </c>
      <c r="S215" s="30" t="s">
        <v>1949</v>
      </c>
      <c r="T215" s="30" t="s">
        <v>1584</v>
      </c>
      <c r="V215" s="30" t="s">
        <v>119</v>
      </c>
      <c r="W215" s="30" t="s">
        <v>1954</v>
      </c>
      <c r="X215" s="35" t="s">
        <v>1948</v>
      </c>
      <c r="Y215" s="78">
        <v>44644</v>
      </c>
      <c r="Z215" s="78">
        <v>44644</v>
      </c>
      <c r="AA215" s="182" t="str">
        <f t="shared" ca="1" si="15"/>
        <v>0 Years 10 Months 6 Days</v>
      </c>
      <c r="AB215" s="35">
        <v>39500</v>
      </c>
      <c r="AC215" s="30" t="s">
        <v>1949</v>
      </c>
      <c r="AD215" s="30"/>
      <c r="AE215" s="292"/>
      <c r="AF215" s="20"/>
      <c r="AG215" s="12" t="s">
        <v>1750</v>
      </c>
      <c r="AH215" s="7" t="s">
        <v>1800</v>
      </c>
      <c r="AI215" s="12" t="s">
        <v>1751</v>
      </c>
      <c r="AJ215" s="7" t="s">
        <v>1801</v>
      </c>
    </row>
    <row r="216" spans="1:36" x14ac:dyDescent="0.25">
      <c r="A216" s="59">
        <v>214</v>
      </c>
      <c r="B216" s="26" t="s">
        <v>79</v>
      </c>
      <c r="C216" s="183" t="s">
        <v>304</v>
      </c>
      <c r="D216" s="183" t="s">
        <v>315</v>
      </c>
      <c r="E216" s="27" t="s">
        <v>441</v>
      </c>
      <c r="F216" s="30" t="s">
        <v>654</v>
      </c>
      <c r="G216" s="288" t="s">
        <v>125</v>
      </c>
      <c r="H216" s="12" t="s">
        <v>1645</v>
      </c>
      <c r="I216" s="30"/>
      <c r="J216" s="30"/>
      <c r="K216" s="30"/>
      <c r="L216" s="7" t="s">
        <v>1679</v>
      </c>
      <c r="M216" s="39" t="s">
        <v>1650</v>
      </c>
      <c r="N216" s="12" t="s">
        <v>1651</v>
      </c>
      <c r="O216" s="12" t="s">
        <v>1652</v>
      </c>
      <c r="P216" s="66" t="s">
        <v>1958</v>
      </c>
      <c r="Q216" s="35"/>
      <c r="R216" s="30" t="s">
        <v>652</v>
      </c>
      <c r="S216" s="30" t="s">
        <v>1949</v>
      </c>
      <c r="T216" s="30" t="s">
        <v>1584</v>
      </c>
      <c r="V216" s="30" t="s">
        <v>119</v>
      </c>
      <c r="W216" s="30" t="s">
        <v>1954</v>
      </c>
      <c r="X216" s="35" t="s">
        <v>1948</v>
      </c>
      <c r="Y216" s="78">
        <v>44644</v>
      </c>
      <c r="Z216" s="78">
        <v>44644</v>
      </c>
      <c r="AA216" s="182" t="str">
        <f t="shared" ca="1" si="15"/>
        <v>0 Years 10 Months 6 Days</v>
      </c>
      <c r="AB216" s="35">
        <v>39500</v>
      </c>
      <c r="AC216" s="30" t="s">
        <v>1949</v>
      </c>
      <c r="AD216" s="30"/>
      <c r="AE216" s="292"/>
      <c r="AF216" s="20"/>
      <c r="AG216" s="12" t="s">
        <v>1750</v>
      </c>
      <c r="AH216" s="7" t="s">
        <v>1802</v>
      </c>
      <c r="AI216" s="12" t="s">
        <v>1751</v>
      </c>
      <c r="AJ216" s="7" t="s">
        <v>1803</v>
      </c>
    </row>
    <row r="217" spans="1:36" x14ac:dyDescent="0.25">
      <c r="A217" s="59">
        <v>215</v>
      </c>
      <c r="B217" s="26" t="s">
        <v>79</v>
      </c>
      <c r="C217" s="183" t="s">
        <v>304</v>
      </c>
      <c r="D217" s="183" t="s">
        <v>315</v>
      </c>
      <c r="E217" s="27" t="s">
        <v>441</v>
      </c>
      <c r="F217" s="30" t="s">
        <v>654</v>
      </c>
      <c r="G217" s="288" t="s">
        <v>125</v>
      </c>
      <c r="H217" s="12" t="s">
        <v>1645</v>
      </c>
      <c r="I217" s="30"/>
      <c r="J217" s="30"/>
      <c r="K217" s="30"/>
      <c r="L217" s="7" t="s">
        <v>1680</v>
      </c>
      <c r="M217" s="39" t="s">
        <v>1650</v>
      </c>
      <c r="N217" s="12" t="s">
        <v>1651</v>
      </c>
      <c r="O217" s="12" t="s">
        <v>1652</v>
      </c>
      <c r="P217" s="66" t="s">
        <v>1958</v>
      </c>
      <c r="Q217" s="35"/>
      <c r="R217" s="30" t="s">
        <v>652</v>
      </c>
      <c r="S217" s="30" t="s">
        <v>1949</v>
      </c>
      <c r="T217" s="30" t="s">
        <v>1584</v>
      </c>
      <c r="V217" s="30" t="s">
        <v>119</v>
      </c>
      <c r="W217" s="30" t="s">
        <v>1954</v>
      </c>
      <c r="X217" s="35" t="s">
        <v>1948</v>
      </c>
      <c r="Y217" s="78">
        <v>44644</v>
      </c>
      <c r="Z217" s="78">
        <v>44644</v>
      </c>
      <c r="AA217" s="182" t="str">
        <f t="shared" ca="1" si="15"/>
        <v>0 Years 10 Months 6 Days</v>
      </c>
      <c r="AB217" s="35">
        <v>39500</v>
      </c>
      <c r="AC217" s="30" t="s">
        <v>1949</v>
      </c>
      <c r="AD217" s="30"/>
      <c r="AE217" s="292"/>
      <c r="AF217" s="20"/>
      <c r="AG217" s="12" t="s">
        <v>1750</v>
      </c>
      <c r="AH217" s="7" t="s">
        <v>1804</v>
      </c>
      <c r="AI217" s="12" t="s">
        <v>1751</v>
      </c>
      <c r="AJ217" s="7" t="s">
        <v>1805</v>
      </c>
    </row>
    <row r="218" spans="1:36" x14ac:dyDescent="0.25">
      <c r="A218" s="59">
        <v>216</v>
      </c>
      <c r="B218" s="26" t="s">
        <v>79</v>
      </c>
      <c r="C218" s="183" t="s">
        <v>304</v>
      </c>
      <c r="D218" s="183" t="s">
        <v>315</v>
      </c>
      <c r="E218" s="27" t="s">
        <v>441</v>
      </c>
      <c r="F218" s="30" t="s">
        <v>654</v>
      </c>
      <c r="G218" s="288" t="s">
        <v>125</v>
      </c>
      <c r="H218" s="12" t="s">
        <v>1645</v>
      </c>
      <c r="I218" s="30"/>
      <c r="J218" s="30"/>
      <c r="K218" s="30"/>
      <c r="L218" s="7" t="s">
        <v>1681</v>
      </c>
      <c r="M218" s="39" t="s">
        <v>1650</v>
      </c>
      <c r="N218" s="12" t="s">
        <v>1651</v>
      </c>
      <c r="O218" s="12" t="s">
        <v>1652</v>
      </c>
      <c r="P218" s="66" t="s">
        <v>1958</v>
      </c>
      <c r="Q218" s="35"/>
      <c r="R218" s="30" t="s">
        <v>652</v>
      </c>
      <c r="S218" s="30" t="s">
        <v>1949</v>
      </c>
      <c r="T218" s="30" t="s">
        <v>1584</v>
      </c>
      <c r="V218" s="30" t="s">
        <v>119</v>
      </c>
      <c r="W218" s="30" t="s">
        <v>1954</v>
      </c>
      <c r="X218" s="35" t="s">
        <v>1948</v>
      </c>
      <c r="Y218" s="78">
        <v>44644</v>
      </c>
      <c r="Z218" s="78">
        <v>44644</v>
      </c>
      <c r="AA218" s="182" t="str">
        <f t="shared" ca="1" si="15"/>
        <v>0 Years 10 Months 6 Days</v>
      </c>
      <c r="AB218" s="35">
        <v>39500</v>
      </c>
      <c r="AC218" s="30" t="s">
        <v>1949</v>
      </c>
      <c r="AD218" s="30"/>
      <c r="AE218" s="292"/>
      <c r="AF218" s="20"/>
      <c r="AG218" s="12" t="s">
        <v>1750</v>
      </c>
      <c r="AH218" s="7" t="s">
        <v>1806</v>
      </c>
      <c r="AI218" s="12" t="s">
        <v>1751</v>
      </c>
      <c r="AJ218" s="7" t="s">
        <v>1807</v>
      </c>
    </row>
    <row r="219" spans="1:36" x14ac:dyDescent="0.25">
      <c r="A219" s="59">
        <v>217</v>
      </c>
      <c r="B219" s="26" t="s">
        <v>79</v>
      </c>
      <c r="C219" s="183" t="s">
        <v>304</v>
      </c>
      <c r="D219" s="183" t="s">
        <v>315</v>
      </c>
      <c r="E219" s="27" t="s">
        <v>441</v>
      </c>
      <c r="F219" s="30" t="s">
        <v>654</v>
      </c>
      <c r="G219" s="288" t="s">
        <v>125</v>
      </c>
      <c r="H219" s="12" t="s">
        <v>1645</v>
      </c>
      <c r="I219" s="30"/>
      <c r="J219" s="30"/>
      <c r="K219" s="30"/>
      <c r="L219" s="7" t="s">
        <v>1682</v>
      </c>
      <c r="M219" s="39" t="s">
        <v>1650</v>
      </c>
      <c r="N219" s="12" t="s">
        <v>1651</v>
      </c>
      <c r="O219" s="12" t="s">
        <v>1652</v>
      </c>
      <c r="P219" s="66" t="s">
        <v>1958</v>
      </c>
      <c r="Q219" s="35"/>
      <c r="R219" s="30" t="s">
        <v>652</v>
      </c>
      <c r="S219" s="30" t="s">
        <v>1949</v>
      </c>
      <c r="T219" s="30" t="s">
        <v>1584</v>
      </c>
      <c r="V219" s="30" t="s">
        <v>119</v>
      </c>
      <c r="W219" s="30" t="s">
        <v>1954</v>
      </c>
      <c r="X219" s="35" t="s">
        <v>1948</v>
      </c>
      <c r="Y219" s="78">
        <v>44644</v>
      </c>
      <c r="Z219" s="78">
        <v>44644</v>
      </c>
      <c r="AA219" s="182" t="str">
        <f t="shared" ca="1" si="15"/>
        <v>0 Years 10 Months 6 Days</v>
      </c>
      <c r="AB219" s="35">
        <v>39500</v>
      </c>
      <c r="AC219" s="30" t="s">
        <v>1949</v>
      </c>
      <c r="AD219" s="30"/>
      <c r="AE219" s="292"/>
      <c r="AF219" s="20"/>
      <c r="AG219" s="12" t="s">
        <v>1750</v>
      </c>
      <c r="AH219" s="7" t="s">
        <v>1808</v>
      </c>
      <c r="AI219" s="12" t="s">
        <v>1751</v>
      </c>
      <c r="AJ219" s="7" t="s">
        <v>1809</v>
      </c>
    </row>
    <row r="220" spans="1:36" x14ac:dyDescent="0.25">
      <c r="A220" s="59">
        <v>218</v>
      </c>
      <c r="B220" s="26" t="s">
        <v>79</v>
      </c>
      <c r="C220" s="183" t="s">
        <v>304</v>
      </c>
      <c r="D220" s="183" t="s">
        <v>315</v>
      </c>
      <c r="E220" s="27" t="s">
        <v>441</v>
      </c>
      <c r="F220" s="30" t="s">
        <v>654</v>
      </c>
      <c r="G220" s="288" t="s">
        <v>125</v>
      </c>
      <c r="H220" s="12" t="s">
        <v>1645</v>
      </c>
      <c r="I220" s="30"/>
      <c r="J220" s="30"/>
      <c r="K220" s="30"/>
      <c r="L220" s="7" t="s">
        <v>1683</v>
      </c>
      <c r="M220" s="39" t="s">
        <v>1650</v>
      </c>
      <c r="N220" s="12" t="s">
        <v>1651</v>
      </c>
      <c r="O220" s="12" t="s">
        <v>1652</v>
      </c>
      <c r="P220" s="66" t="s">
        <v>1958</v>
      </c>
      <c r="Q220" s="35"/>
      <c r="R220" s="30" t="s">
        <v>652</v>
      </c>
      <c r="S220" s="30" t="s">
        <v>1949</v>
      </c>
      <c r="T220" s="30" t="s">
        <v>1584</v>
      </c>
      <c r="V220" s="30" t="s">
        <v>119</v>
      </c>
      <c r="W220" s="30" t="s">
        <v>1954</v>
      </c>
      <c r="X220" s="35" t="s">
        <v>1948</v>
      </c>
      <c r="Y220" s="78">
        <v>44644</v>
      </c>
      <c r="Z220" s="78">
        <v>44644</v>
      </c>
      <c r="AA220" s="182" t="str">
        <f t="shared" ca="1" si="15"/>
        <v>0 Years 10 Months 6 Days</v>
      </c>
      <c r="AB220" s="35">
        <v>39500</v>
      </c>
      <c r="AC220" s="30" t="s">
        <v>1949</v>
      </c>
      <c r="AD220" s="30"/>
      <c r="AE220" s="292"/>
      <c r="AF220" s="20"/>
      <c r="AG220" s="12" t="s">
        <v>1750</v>
      </c>
      <c r="AH220" s="7" t="s">
        <v>1810</v>
      </c>
      <c r="AI220" s="12" t="s">
        <v>1751</v>
      </c>
      <c r="AJ220" s="7" t="s">
        <v>1811</v>
      </c>
    </row>
    <row r="221" spans="1:36" x14ac:dyDescent="0.25">
      <c r="A221" s="59">
        <v>219</v>
      </c>
      <c r="B221" s="26" t="s">
        <v>79</v>
      </c>
      <c r="C221" s="183" t="s">
        <v>304</v>
      </c>
      <c r="D221" s="183" t="s">
        <v>315</v>
      </c>
      <c r="E221" s="27" t="s">
        <v>441</v>
      </c>
      <c r="F221" s="30" t="s">
        <v>654</v>
      </c>
      <c r="G221" s="288" t="s">
        <v>125</v>
      </c>
      <c r="H221" s="12" t="s">
        <v>1645</v>
      </c>
      <c r="I221" s="30"/>
      <c r="J221" s="30"/>
      <c r="K221" s="30"/>
      <c r="L221" s="7" t="s">
        <v>1684</v>
      </c>
      <c r="M221" s="39" t="s">
        <v>1650</v>
      </c>
      <c r="N221" s="12" t="s">
        <v>1651</v>
      </c>
      <c r="O221" s="12" t="s">
        <v>1652</v>
      </c>
      <c r="P221" s="66" t="s">
        <v>1958</v>
      </c>
      <c r="Q221" s="35"/>
      <c r="R221" s="30" t="s">
        <v>652</v>
      </c>
      <c r="S221" s="30" t="s">
        <v>1949</v>
      </c>
      <c r="T221" s="30" t="s">
        <v>1584</v>
      </c>
      <c r="V221" s="30" t="s">
        <v>119</v>
      </c>
      <c r="W221" s="30" t="s">
        <v>1954</v>
      </c>
      <c r="X221" s="35" t="s">
        <v>1948</v>
      </c>
      <c r="Y221" s="78">
        <v>44644</v>
      </c>
      <c r="Z221" s="78">
        <v>44644</v>
      </c>
      <c r="AA221" s="182" t="str">
        <f t="shared" ca="1" si="15"/>
        <v>0 Years 10 Months 6 Days</v>
      </c>
      <c r="AB221" s="35">
        <v>39500</v>
      </c>
      <c r="AC221" s="30" t="s">
        <v>1949</v>
      </c>
      <c r="AD221" s="30"/>
      <c r="AE221" s="292"/>
      <c r="AF221" s="20"/>
      <c r="AG221" s="12" t="s">
        <v>1750</v>
      </c>
      <c r="AH221" s="7" t="s">
        <v>1812</v>
      </c>
      <c r="AI221" s="12" t="s">
        <v>1751</v>
      </c>
      <c r="AJ221" s="7" t="s">
        <v>1813</v>
      </c>
    </row>
    <row r="222" spans="1:36" x14ac:dyDescent="0.25">
      <c r="A222" s="59">
        <v>220</v>
      </c>
      <c r="B222" s="26" t="s">
        <v>79</v>
      </c>
      <c r="C222" s="183" t="s">
        <v>304</v>
      </c>
      <c r="D222" s="183" t="s">
        <v>315</v>
      </c>
      <c r="E222" s="27" t="s">
        <v>441</v>
      </c>
      <c r="F222" s="30" t="s">
        <v>654</v>
      </c>
      <c r="G222" s="288" t="s">
        <v>125</v>
      </c>
      <c r="H222" s="12" t="s">
        <v>1645</v>
      </c>
      <c r="I222" s="30"/>
      <c r="J222" s="30"/>
      <c r="K222" s="30"/>
      <c r="L222" s="7" t="s">
        <v>1685</v>
      </c>
      <c r="M222" s="39" t="s">
        <v>1650</v>
      </c>
      <c r="N222" s="12" t="s">
        <v>1651</v>
      </c>
      <c r="O222" s="12" t="s">
        <v>1652</v>
      </c>
      <c r="P222" s="66" t="s">
        <v>1958</v>
      </c>
      <c r="Q222" s="35"/>
      <c r="R222" s="30" t="s">
        <v>652</v>
      </c>
      <c r="S222" s="30" t="s">
        <v>1949</v>
      </c>
      <c r="T222" s="30" t="s">
        <v>1584</v>
      </c>
      <c r="V222" s="30" t="s">
        <v>119</v>
      </c>
      <c r="W222" s="30" t="s">
        <v>1954</v>
      </c>
      <c r="X222" s="35" t="s">
        <v>1948</v>
      </c>
      <c r="Y222" s="78">
        <v>44644</v>
      </c>
      <c r="Z222" s="78">
        <v>44644</v>
      </c>
      <c r="AA222" s="182" t="str">
        <f t="shared" ca="1" si="15"/>
        <v>0 Years 10 Months 6 Days</v>
      </c>
      <c r="AB222" s="35">
        <v>39500</v>
      </c>
      <c r="AC222" s="30" t="s">
        <v>1949</v>
      </c>
      <c r="AD222" s="30"/>
      <c r="AE222" s="292"/>
      <c r="AF222" s="20"/>
      <c r="AG222" s="12" t="s">
        <v>1750</v>
      </c>
      <c r="AH222" s="7" t="s">
        <v>1814</v>
      </c>
      <c r="AI222" s="12" t="s">
        <v>1751</v>
      </c>
      <c r="AJ222" s="7" t="s">
        <v>1815</v>
      </c>
    </row>
    <row r="223" spans="1:36" x14ac:dyDescent="0.25">
      <c r="A223" s="59">
        <v>221</v>
      </c>
      <c r="B223" s="26" t="s">
        <v>79</v>
      </c>
      <c r="C223" s="183" t="s">
        <v>304</v>
      </c>
      <c r="D223" s="183" t="s">
        <v>315</v>
      </c>
      <c r="E223" s="27" t="s">
        <v>441</v>
      </c>
      <c r="F223" s="30" t="s">
        <v>654</v>
      </c>
      <c r="G223" s="288" t="s">
        <v>125</v>
      </c>
      <c r="H223" s="12" t="s">
        <v>1645</v>
      </c>
      <c r="I223" s="30"/>
      <c r="J223" s="30"/>
      <c r="K223" s="30"/>
      <c r="L223" s="7" t="s">
        <v>1686</v>
      </c>
      <c r="M223" s="39" t="s">
        <v>1650</v>
      </c>
      <c r="N223" s="12" t="s">
        <v>1651</v>
      </c>
      <c r="O223" s="12" t="s">
        <v>1652</v>
      </c>
      <c r="P223" s="66" t="s">
        <v>1958</v>
      </c>
      <c r="Q223" s="35"/>
      <c r="R223" s="30" t="s">
        <v>652</v>
      </c>
      <c r="S223" s="30" t="s">
        <v>1949</v>
      </c>
      <c r="T223" s="30" t="s">
        <v>1584</v>
      </c>
      <c r="V223" s="30" t="s">
        <v>119</v>
      </c>
      <c r="W223" s="30" t="s">
        <v>1954</v>
      </c>
      <c r="X223" s="35" t="s">
        <v>1948</v>
      </c>
      <c r="Y223" s="78">
        <v>44644</v>
      </c>
      <c r="Z223" s="78">
        <v>44644</v>
      </c>
      <c r="AA223" s="182" t="str">
        <f t="shared" ca="1" si="15"/>
        <v>0 Years 10 Months 6 Days</v>
      </c>
      <c r="AB223" s="35">
        <v>39500</v>
      </c>
      <c r="AC223" s="30" t="s">
        <v>1949</v>
      </c>
      <c r="AD223" s="30"/>
      <c r="AE223" s="292"/>
      <c r="AF223" s="20"/>
      <c r="AG223" s="12" t="s">
        <v>1750</v>
      </c>
      <c r="AH223" s="7" t="s">
        <v>1816</v>
      </c>
      <c r="AI223" s="12" t="s">
        <v>1751</v>
      </c>
      <c r="AJ223" s="7" t="s">
        <v>1817</v>
      </c>
    </row>
    <row r="224" spans="1:36" x14ac:dyDescent="0.25">
      <c r="A224" s="59">
        <v>222</v>
      </c>
      <c r="B224" s="26" t="s">
        <v>79</v>
      </c>
      <c r="C224" s="183" t="s">
        <v>304</v>
      </c>
      <c r="D224" s="183" t="s">
        <v>315</v>
      </c>
      <c r="E224" s="27" t="s">
        <v>441</v>
      </c>
      <c r="F224" s="30" t="s">
        <v>654</v>
      </c>
      <c r="G224" s="288" t="s">
        <v>125</v>
      </c>
      <c r="H224" s="12" t="s">
        <v>1645</v>
      </c>
      <c r="I224" s="30"/>
      <c r="J224" s="30"/>
      <c r="K224" s="30"/>
      <c r="L224" s="7" t="s">
        <v>1687</v>
      </c>
      <c r="M224" s="39" t="s">
        <v>1650</v>
      </c>
      <c r="N224" s="12" t="s">
        <v>1651</v>
      </c>
      <c r="O224" s="12" t="s">
        <v>1652</v>
      </c>
      <c r="P224" s="66" t="s">
        <v>1958</v>
      </c>
      <c r="Q224" s="35"/>
      <c r="R224" s="30" t="s">
        <v>652</v>
      </c>
      <c r="S224" s="30" t="s">
        <v>1949</v>
      </c>
      <c r="T224" s="30" t="s">
        <v>1584</v>
      </c>
      <c r="V224" s="30" t="s">
        <v>119</v>
      </c>
      <c r="W224" s="30" t="s">
        <v>1954</v>
      </c>
      <c r="X224" s="35" t="s">
        <v>1948</v>
      </c>
      <c r="Y224" s="78">
        <v>44644</v>
      </c>
      <c r="Z224" s="78">
        <v>44644</v>
      </c>
      <c r="AA224" s="182" t="str">
        <f t="shared" ca="1" si="15"/>
        <v>0 Years 10 Months 6 Days</v>
      </c>
      <c r="AB224" s="35">
        <v>39500</v>
      </c>
      <c r="AC224" s="30" t="s">
        <v>1949</v>
      </c>
      <c r="AD224" s="30"/>
      <c r="AE224" s="292"/>
      <c r="AF224" s="20"/>
      <c r="AG224" s="12" t="s">
        <v>1750</v>
      </c>
      <c r="AH224" s="7" t="s">
        <v>1818</v>
      </c>
      <c r="AI224" s="12" t="s">
        <v>1751</v>
      </c>
      <c r="AJ224" s="7" t="s">
        <v>1819</v>
      </c>
    </row>
    <row r="225" spans="1:36" x14ac:dyDescent="0.25">
      <c r="A225" s="59">
        <v>223</v>
      </c>
      <c r="B225" s="26" t="s">
        <v>79</v>
      </c>
      <c r="C225" s="183" t="s">
        <v>304</v>
      </c>
      <c r="D225" s="183" t="s">
        <v>315</v>
      </c>
      <c r="E225" s="27" t="s">
        <v>441</v>
      </c>
      <c r="F225" s="30" t="s">
        <v>654</v>
      </c>
      <c r="G225" s="288" t="s">
        <v>125</v>
      </c>
      <c r="H225" s="12" t="s">
        <v>1645</v>
      </c>
      <c r="I225" s="30"/>
      <c r="J225" s="30"/>
      <c r="K225" s="30"/>
      <c r="L225" s="7" t="s">
        <v>1688</v>
      </c>
      <c r="M225" s="39" t="s">
        <v>1650</v>
      </c>
      <c r="N225" s="12" t="s">
        <v>1651</v>
      </c>
      <c r="O225" s="12" t="s">
        <v>1652</v>
      </c>
      <c r="P225" s="66" t="s">
        <v>1958</v>
      </c>
      <c r="Q225" s="35"/>
      <c r="R225" s="30" t="s">
        <v>652</v>
      </c>
      <c r="S225" s="30" t="s">
        <v>1949</v>
      </c>
      <c r="T225" s="30" t="s">
        <v>1584</v>
      </c>
      <c r="V225" s="30" t="s">
        <v>119</v>
      </c>
      <c r="W225" s="30" t="s">
        <v>1954</v>
      </c>
      <c r="X225" s="35" t="s">
        <v>1948</v>
      </c>
      <c r="Y225" s="78">
        <v>44644</v>
      </c>
      <c r="Z225" s="78">
        <v>44644</v>
      </c>
      <c r="AA225" s="182" t="str">
        <f t="shared" ca="1" si="15"/>
        <v>0 Years 10 Months 6 Days</v>
      </c>
      <c r="AB225" s="35">
        <v>39500</v>
      </c>
      <c r="AC225" s="30" t="s">
        <v>1949</v>
      </c>
      <c r="AD225" s="30"/>
      <c r="AE225" s="292"/>
      <c r="AF225" s="20"/>
      <c r="AG225" s="12" t="s">
        <v>1750</v>
      </c>
      <c r="AH225" s="7" t="s">
        <v>1820</v>
      </c>
      <c r="AI225" s="12" t="s">
        <v>1751</v>
      </c>
      <c r="AJ225" s="7" t="s">
        <v>1821</v>
      </c>
    </row>
    <row r="226" spans="1:36" x14ac:dyDescent="0.25">
      <c r="A226" s="59">
        <v>224</v>
      </c>
      <c r="B226" s="26" t="s">
        <v>79</v>
      </c>
      <c r="C226" s="183" t="s">
        <v>304</v>
      </c>
      <c r="D226" s="183" t="s">
        <v>315</v>
      </c>
      <c r="E226" s="27" t="s">
        <v>441</v>
      </c>
      <c r="F226" s="30" t="s">
        <v>654</v>
      </c>
      <c r="G226" s="288" t="s">
        <v>125</v>
      </c>
      <c r="H226" s="12" t="s">
        <v>1645</v>
      </c>
      <c r="I226" s="30"/>
      <c r="J226" s="30"/>
      <c r="K226" s="30"/>
      <c r="L226" s="7" t="s">
        <v>1689</v>
      </c>
      <c r="M226" s="39" t="s">
        <v>1650</v>
      </c>
      <c r="N226" s="12" t="s">
        <v>1651</v>
      </c>
      <c r="O226" s="12" t="s">
        <v>1652</v>
      </c>
      <c r="P226" s="66" t="s">
        <v>1958</v>
      </c>
      <c r="Q226" s="35"/>
      <c r="R226" s="30" t="s">
        <v>652</v>
      </c>
      <c r="S226" s="30" t="s">
        <v>1949</v>
      </c>
      <c r="T226" s="30" t="s">
        <v>1584</v>
      </c>
      <c r="V226" s="30" t="s">
        <v>119</v>
      </c>
      <c r="W226" s="30" t="s">
        <v>1954</v>
      </c>
      <c r="X226" s="35" t="s">
        <v>1948</v>
      </c>
      <c r="Y226" s="78">
        <v>44644</v>
      </c>
      <c r="Z226" s="78">
        <v>44644</v>
      </c>
      <c r="AA226" s="182" t="str">
        <f t="shared" ca="1" si="15"/>
        <v>0 Years 10 Months 6 Days</v>
      </c>
      <c r="AB226" s="35">
        <v>39500</v>
      </c>
      <c r="AC226" s="30" t="s">
        <v>1949</v>
      </c>
      <c r="AD226" s="30"/>
      <c r="AE226" s="292"/>
      <c r="AF226" s="20"/>
      <c r="AG226" s="12" t="s">
        <v>1750</v>
      </c>
      <c r="AH226" s="7" t="s">
        <v>1822</v>
      </c>
      <c r="AI226" s="12" t="s">
        <v>1751</v>
      </c>
      <c r="AJ226" s="7" t="s">
        <v>1823</v>
      </c>
    </row>
    <row r="227" spans="1:36" x14ac:dyDescent="0.25">
      <c r="A227" s="59">
        <v>225</v>
      </c>
      <c r="B227" s="26" t="s">
        <v>79</v>
      </c>
      <c r="C227" s="183" t="s">
        <v>304</v>
      </c>
      <c r="D227" s="183" t="s">
        <v>315</v>
      </c>
      <c r="E227" s="27" t="s">
        <v>441</v>
      </c>
      <c r="F227" s="30" t="s">
        <v>654</v>
      </c>
      <c r="G227" s="288" t="s">
        <v>125</v>
      </c>
      <c r="H227" s="12" t="s">
        <v>1645</v>
      </c>
      <c r="I227" s="30"/>
      <c r="J227" s="30"/>
      <c r="K227" s="30"/>
      <c r="L227" s="7" t="s">
        <v>1690</v>
      </c>
      <c r="M227" s="39" t="s">
        <v>1650</v>
      </c>
      <c r="N227" s="12" t="s">
        <v>1651</v>
      </c>
      <c r="O227" s="12" t="s">
        <v>1652</v>
      </c>
      <c r="P227" s="66" t="s">
        <v>1958</v>
      </c>
      <c r="Q227" s="35"/>
      <c r="R227" s="30" t="s">
        <v>652</v>
      </c>
      <c r="S227" s="30" t="s">
        <v>1949</v>
      </c>
      <c r="T227" s="30" t="s">
        <v>1584</v>
      </c>
      <c r="V227" s="30" t="s">
        <v>119</v>
      </c>
      <c r="W227" s="30" t="s">
        <v>1954</v>
      </c>
      <c r="X227" s="35" t="s">
        <v>1948</v>
      </c>
      <c r="Y227" s="78">
        <v>44644</v>
      </c>
      <c r="Z227" s="78">
        <v>44644</v>
      </c>
      <c r="AA227" s="182" t="str">
        <f t="shared" ca="1" si="15"/>
        <v>0 Years 10 Months 6 Days</v>
      </c>
      <c r="AB227" s="35">
        <v>39500</v>
      </c>
      <c r="AC227" s="30" t="s">
        <v>1949</v>
      </c>
      <c r="AD227" s="30"/>
      <c r="AE227" s="292"/>
      <c r="AF227" s="20"/>
      <c r="AG227" s="12" t="s">
        <v>1750</v>
      </c>
      <c r="AH227" s="7" t="s">
        <v>1824</v>
      </c>
      <c r="AI227" s="12" t="s">
        <v>1751</v>
      </c>
      <c r="AJ227" s="7" t="s">
        <v>1825</v>
      </c>
    </row>
    <row r="228" spans="1:36" x14ac:dyDescent="0.25">
      <c r="A228" s="59">
        <v>226</v>
      </c>
      <c r="B228" s="26" t="s">
        <v>79</v>
      </c>
      <c r="C228" s="183" t="s">
        <v>304</v>
      </c>
      <c r="D228" s="183" t="s">
        <v>315</v>
      </c>
      <c r="E228" s="27" t="s">
        <v>441</v>
      </c>
      <c r="F228" s="30" t="s">
        <v>654</v>
      </c>
      <c r="G228" s="288" t="s">
        <v>125</v>
      </c>
      <c r="H228" s="12" t="s">
        <v>1645</v>
      </c>
      <c r="I228" s="30"/>
      <c r="J228" s="30"/>
      <c r="K228" s="30"/>
      <c r="L228" s="7" t="s">
        <v>1691</v>
      </c>
      <c r="M228" s="39" t="s">
        <v>1650</v>
      </c>
      <c r="N228" s="12" t="s">
        <v>1651</v>
      </c>
      <c r="O228" s="12" t="s">
        <v>1652</v>
      </c>
      <c r="P228" s="66" t="s">
        <v>1958</v>
      </c>
      <c r="Q228" s="35"/>
      <c r="R228" s="30" t="s">
        <v>652</v>
      </c>
      <c r="S228" s="30" t="s">
        <v>1949</v>
      </c>
      <c r="T228" s="30" t="s">
        <v>1584</v>
      </c>
      <c r="V228" s="30" t="s">
        <v>119</v>
      </c>
      <c r="W228" s="30" t="s">
        <v>1954</v>
      </c>
      <c r="X228" s="35" t="s">
        <v>1948</v>
      </c>
      <c r="Y228" s="78">
        <v>44644</v>
      </c>
      <c r="Z228" s="78">
        <v>44644</v>
      </c>
      <c r="AA228" s="182" t="str">
        <f t="shared" ca="1" si="15"/>
        <v>0 Years 10 Months 6 Days</v>
      </c>
      <c r="AB228" s="35">
        <v>39500</v>
      </c>
      <c r="AC228" s="30" t="s">
        <v>1949</v>
      </c>
      <c r="AD228" s="30"/>
      <c r="AE228" s="292"/>
      <c r="AF228" s="20"/>
      <c r="AG228" s="12" t="s">
        <v>1750</v>
      </c>
      <c r="AH228" s="7" t="s">
        <v>1826</v>
      </c>
      <c r="AI228" s="12" t="s">
        <v>1751</v>
      </c>
      <c r="AJ228" s="7" t="s">
        <v>1827</v>
      </c>
    </row>
    <row r="229" spans="1:36" x14ac:dyDescent="0.25">
      <c r="A229" s="59">
        <v>227</v>
      </c>
      <c r="B229" s="26" t="s">
        <v>79</v>
      </c>
      <c r="C229" s="183" t="s">
        <v>304</v>
      </c>
      <c r="D229" s="183" t="s">
        <v>315</v>
      </c>
      <c r="E229" s="27" t="s">
        <v>441</v>
      </c>
      <c r="F229" s="30" t="s">
        <v>654</v>
      </c>
      <c r="G229" s="288" t="s">
        <v>125</v>
      </c>
      <c r="H229" s="12" t="s">
        <v>1645</v>
      </c>
      <c r="I229" s="30"/>
      <c r="J229" s="30"/>
      <c r="K229" s="30"/>
      <c r="L229" s="7" t="s">
        <v>1692</v>
      </c>
      <c r="M229" s="39" t="s">
        <v>1650</v>
      </c>
      <c r="N229" s="12" t="s">
        <v>1651</v>
      </c>
      <c r="O229" s="12" t="s">
        <v>1652</v>
      </c>
      <c r="P229" s="66" t="s">
        <v>1958</v>
      </c>
      <c r="Q229" s="35"/>
      <c r="R229" s="30" t="s">
        <v>652</v>
      </c>
      <c r="S229" s="30" t="s">
        <v>1949</v>
      </c>
      <c r="T229" s="30" t="s">
        <v>1584</v>
      </c>
      <c r="V229" s="30" t="s">
        <v>119</v>
      </c>
      <c r="W229" s="30" t="s">
        <v>1954</v>
      </c>
      <c r="X229" s="35" t="s">
        <v>1948</v>
      </c>
      <c r="Y229" s="78">
        <v>44644</v>
      </c>
      <c r="Z229" s="78">
        <v>44644</v>
      </c>
      <c r="AA229" s="182" t="str">
        <f t="shared" ca="1" si="15"/>
        <v>0 Years 10 Months 6 Days</v>
      </c>
      <c r="AB229" s="35">
        <v>39500</v>
      </c>
      <c r="AC229" s="30" t="s">
        <v>1949</v>
      </c>
      <c r="AD229" s="30"/>
      <c r="AE229" s="292"/>
      <c r="AF229" s="20"/>
      <c r="AG229" s="12" t="s">
        <v>1750</v>
      </c>
      <c r="AH229" s="7" t="s">
        <v>1828</v>
      </c>
      <c r="AI229" s="12" t="s">
        <v>1751</v>
      </c>
      <c r="AJ229" s="7" t="s">
        <v>1829</v>
      </c>
    </row>
    <row r="230" spans="1:36" x14ac:dyDescent="0.25">
      <c r="A230" s="59">
        <v>228</v>
      </c>
      <c r="B230" s="26" t="s">
        <v>79</v>
      </c>
      <c r="C230" s="183" t="s">
        <v>304</v>
      </c>
      <c r="D230" s="183" t="s">
        <v>315</v>
      </c>
      <c r="E230" s="27" t="s">
        <v>441</v>
      </c>
      <c r="F230" s="30" t="s">
        <v>654</v>
      </c>
      <c r="G230" s="288" t="s">
        <v>125</v>
      </c>
      <c r="H230" s="12" t="s">
        <v>1645</v>
      </c>
      <c r="I230" s="30"/>
      <c r="J230" s="30"/>
      <c r="K230" s="30"/>
      <c r="L230" s="7" t="s">
        <v>1693</v>
      </c>
      <c r="M230" s="39" t="s">
        <v>1650</v>
      </c>
      <c r="N230" s="12" t="s">
        <v>1651</v>
      </c>
      <c r="O230" s="12" t="s">
        <v>1652</v>
      </c>
      <c r="P230" s="66" t="s">
        <v>1958</v>
      </c>
      <c r="Q230" s="35"/>
      <c r="R230" s="30" t="s">
        <v>652</v>
      </c>
      <c r="S230" s="30" t="s">
        <v>1949</v>
      </c>
      <c r="T230" s="30" t="s">
        <v>1584</v>
      </c>
      <c r="V230" s="30" t="s">
        <v>119</v>
      </c>
      <c r="W230" s="30" t="s">
        <v>1954</v>
      </c>
      <c r="X230" s="35" t="s">
        <v>1948</v>
      </c>
      <c r="Y230" s="78">
        <v>44644</v>
      </c>
      <c r="Z230" s="78">
        <v>44644</v>
      </c>
      <c r="AA230" s="182" t="str">
        <f t="shared" ca="1" si="15"/>
        <v>0 Years 10 Months 6 Days</v>
      </c>
      <c r="AB230" s="35">
        <v>39500</v>
      </c>
      <c r="AC230" s="30" t="s">
        <v>1949</v>
      </c>
      <c r="AD230" s="30"/>
      <c r="AE230" s="292"/>
      <c r="AF230" s="20"/>
      <c r="AG230" s="12" t="s">
        <v>1750</v>
      </c>
      <c r="AH230" s="7" t="s">
        <v>1830</v>
      </c>
      <c r="AI230" s="12" t="s">
        <v>1751</v>
      </c>
      <c r="AJ230" s="7" t="s">
        <v>1831</v>
      </c>
    </row>
    <row r="231" spans="1:36" x14ac:dyDescent="0.25">
      <c r="A231" s="59">
        <v>229</v>
      </c>
      <c r="B231" s="26" t="s">
        <v>79</v>
      </c>
      <c r="C231" s="183" t="s">
        <v>304</v>
      </c>
      <c r="D231" s="183" t="s">
        <v>315</v>
      </c>
      <c r="E231" s="27" t="s">
        <v>441</v>
      </c>
      <c r="F231" s="30" t="s">
        <v>654</v>
      </c>
      <c r="G231" s="288" t="s">
        <v>125</v>
      </c>
      <c r="H231" s="12" t="s">
        <v>1645</v>
      </c>
      <c r="I231" s="30"/>
      <c r="J231" s="30"/>
      <c r="K231" s="30"/>
      <c r="L231" s="7" t="s">
        <v>1694</v>
      </c>
      <c r="M231" s="39" t="s">
        <v>1650</v>
      </c>
      <c r="N231" s="12" t="s">
        <v>1651</v>
      </c>
      <c r="O231" s="12" t="s">
        <v>1652</v>
      </c>
      <c r="P231" s="66" t="s">
        <v>1958</v>
      </c>
      <c r="Q231" s="35"/>
      <c r="R231" s="30" t="s">
        <v>652</v>
      </c>
      <c r="S231" s="30" t="s">
        <v>1949</v>
      </c>
      <c r="T231" s="30" t="s">
        <v>1584</v>
      </c>
      <c r="V231" s="30" t="s">
        <v>119</v>
      </c>
      <c r="W231" s="30" t="s">
        <v>1954</v>
      </c>
      <c r="X231" s="35" t="s">
        <v>1948</v>
      </c>
      <c r="Y231" s="78">
        <v>44644</v>
      </c>
      <c r="Z231" s="78">
        <v>44644</v>
      </c>
      <c r="AA231" s="182" t="str">
        <f t="shared" ca="1" si="15"/>
        <v>0 Years 10 Months 6 Days</v>
      </c>
      <c r="AB231" s="35">
        <v>39500</v>
      </c>
      <c r="AC231" s="30" t="s">
        <v>1949</v>
      </c>
      <c r="AD231" s="30"/>
      <c r="AE231" s="292"/>
      <c r="AF231" s="20"/>
      <c r="AG231" s="12" t="s">
        <v>1750</v>
      </c>
      <c r="AH231" s="7" t="s">
        <v>1832</v>
      </c>
      <c r="AI231" s="12" t="s">
        <v>1751</v>
      </c>
      <c r="AJ231" s="7" t="s">
        <v>1833</v>
      </c>
    </row>
    <row r="232" spans="1:36" x14ac:dyDescent="0.25">
      <c r="A232" s="59">
        <v>230</v>
      </c>
      <c r="B232" s="26" t="s">
        <v>79</v>
      </c>
      <c r="C232" s="183" t="s">
        <v>304</v>
      </c>
      <c r="D232" s="183" t="s">
        <v>315</v>
      </c>
      <c r="E232" s="27" t="s">
        <v>441</v>
      </c>
      <c r="F232" s="30" t="s">
        <v>654</v>
      </c>
      <c r="G232" s="288" t="s">
        <v>125</v>
      </c>
      <c r="H232" s="12" t="s">
        <v>1645</v>
      </c>
      <c r="I232" s="30"/>
      <c r="J232" s="30"/>
      <c r="K232" s="30"/>
      <c r="L232" s="7" t="s">
        <v>1695</v>
      </c>
      <c r="M232" s="39" t="s">
        <v>1650</v>
      </c>
      <c r="N232" s="12" t="s">
        <v>1651</v>
      </c>
      <c r="O232" s="12" t="s">
        <v>1652</v>
      </c>
      <c r="P232" s="66" t="s">
        <v>1958</v>
      </c>
      <c r="Q232" s="35"/>
      <c r="R232" s="30" t="s">
        <v>652</v>
      </c>
      <c r="S232" s="30" t="s">
        <v>1949</v>
      </c>
      <c r="T232" s="30" t="s">
        <v>1584</v>
      </c>
      <c r="V232" s="30" t="s">
        <v>119</v>
      </c>
      <c r="W232" s="30" t="s">
        <v>1954</v>
      </c>
      <c r="X232" s="35" t="s">
        <v>1948</v>
      </c>
      <c r="Y232" s="78">
        <v>44644</v>
      </c>
      <c r="Z232" s="78">
        <v>44644</v>
      </c>
      <c r="AA232" s="182" t="str">
        <f t="shared" ca="1" si="15"/>
        <v>0 Years 10 Months 6 Days</v>
      </c>
      <c r="AB232" s="35">
        <v>39500</v>
      </c>
      <c r="AC232" s="30" t="s">
        <v>1949</v>
      </c>
      <c r="AD232" s="30"/>
      <c r="AE232" s="292"/>
      <c r="AF232" s="20"/>
      <c r="AG232" s="12" t="s">
        <v>1750</v>
      </c>
      <c r="AH232" s="7" t="s">
        <v>1834</v>
      </c>
      <c r="AI232" s="12" t="s">
        <v>1751</v>
      </c>
      <c r="AJ232" s="7" t="s">
        <v>1835</v>
      </c>
    </row>
    <row r="233" spans="1:36" x14ac:dyDescent="0.25">
      <c r="A233" s="59">
        <v>231</v>
      </c>
      <c r="B233" s="26" t="s">
        <v>79</v>
      </c>
      <c r="C233" s="183" t="s">
        <v>304</v>
      </c>
      <c r="D233" s="183" t="s">
        <v>315</v>
      </c>
      <c r="E233" s="27" t="s">
        <v>441</v>
      </c>
      <c r="F233" s="30" t="s">
        <v>654</v>
      </c>
      <c r="G233" s="288" t="s">
        <v>125</v>
      </c>
      <c r="H233" s="12" t="s">
        <v>1645</v>
      </c>
      <c r="I233" s="30"/>
      <c r="J233" s="30"/>
      <c r="K233" s="30"/>
      <c r="L233" s="7" t="s">
        <v>1696</v>
      </c>
      <c r="M233" s="39" t="s">
        <v>1650</v>
      </c>
      <c r="N233" s="12" t="s">
        <v>1651</v>
      </c>
      <c r="O233" s="12" t="s">
        <v>1652</v>
      </c>
      <c r="P233" s="66" t="s">
        <v>1958</v>
      </c>
      <c r="Q233" s="35"/>
      <c r="R233" s="30" t="s">
        <v>652</v>
      </c>
      <c r="S233" s="30" t="s">
        <v>1949</v>
      </c>
      <c r="T233" s="30" t="s">
        <v>1584</v>
      </c>
      <c r="V233" s="30" t="s">
        <v>119</v>
      </c>
      <c r="W233" s="30" t="s">
        <v>1954</v>
      </c>
      <c r="X233" s="35" t="s">
        <v>1948</v>
      </c>
      <c r="Y233" s="78">
        <v>44644</v>
      </c>
      <c r="Z233" s="78">
        <v>44644</v>
      </c>
      <c r="AA233" s="182" t="str">
        <f t="shared" ca="1" si="15"/>
        <v>0 Years 10 Months 6 Days</v>
      </c>
      <c r="AB233" s="35">
        <v>39500</v>
      </c>
      <c r="AC233" s="30" t="s">
        <v>1949</v>
      </c>
      <c r="AD233" s="30"/>
      <c r="AE233" s="292"/>
      <c r="AF233" s="20"/>
      <c r="AG233" s="12" t="s">
        <v>1750</v>
      </c>
      <c r="AH233" s="7" t="s">
        <v>1836</v>
      </c>
      <c r="AI233" s="12" t="s">
        <v>1751</v>
      </c>
      <c r="AJ233" s="7" t="s">
        <v>1837</v>
      </c>
    </row>
    <row r="234" spans="1:36" x14ac:dyDescent="0.25">
      <c r="A234" s="59">
        <v>232</v>
      </c>
      <c r="B234" s="26" t="s">
        <v>79</v>
      </c>
      <c r="C234" s="183" t="s">
        <v>304</v>
      </c>
      <c r="D234" s="183" t="s">
        <v>315</v>
      </c>
      <c r="E234" s="27" t="s">
        <v>441</v>
      </c>
      <c r="F234" s="30" t="s">
        <v>654</v>
      </c>
      <c r="G234" s="288" t="s">
        <v>125</v>
      </c>
      <c r="H234" s="12" t="s">
        <v>1645</v>
      </c>
      <c r="I234" s="30"/>
      <c r="J234" s="30"/>
      <c r="K234" s="30"/>
      <c r="L234" s="7" t="s">
        <v>1697</v>
      </c>
      <c r="M234" s="39" t="s">
        <v>1650</v>
      </c>
      <c r="N234" s="12" t="s">
        <v>1651</v>
      </c>
      <c r="O234" s="12" t="s">
        <v>1652</v>
      </c>
      <c r="P234" s="66" t="s">
        <v>1958</v>
      </c>
      <c r="Q234" s="35"/>
      <c r="R234" s="30" t="s">
        <v>652</v>
      </c>
      <c r="S234" s="30" t="s">
        <v>1949</v>
      </c>
      <c r="T234" s="30" t="s">
        <v>1584</v>
      </c>
      <c r="V234" s="30" t="s">
        <v>119</v>
      </c>
      <c r="W234" s="30" t="s">
        <v>1954</v>
      </c>
      <c r="X234" s="35" t="s">
        <v>1948</v>
      </c>
      <c r="Y234" s="78">
        <v>44644</v>
      </c>
      <c r="Z234" s="78">
        <v>44644</v>
      </c>
      <c r="AA234" s="182" t="str">
        <f t="shared" ca="1" si="15"/>
        <v>0 Years 10 Months 6 Days</v>
      </c>
      <c r="AB234" s="35">
        <v>39500</v>
      </c>
      <c r="AC234" s="30" t="s">
        <v>1949</v>
      </c>
      <c r="AD234" s="30"/>
      <c r="AE234" s="292"/>
      <c r="AF234" s="20"/>
      <c r="AG234" s="12" t="s">
        <v>1750</v>
      </c>
      <c r="AH234" s="7" t="s">
        <v>1838</v>
      </c>
      <c r="AI234" s="12" t="s">
        <v>1751</v>
      </c>
      <c r="AJ234" s="7" t="s">
        <v>1839</v>
      </c>
    </row>
    <row r="235" spans="1:36" x14ac:dyDescent="0.25">
      <c r="A235" s="59">
        <v>233</v>
      </c>
      <c r="B235" s="26" t="s">
        <v>79</v>
      </c>
      <c r="C235" s="183" t="s">
        <v>304</v>
      </c>
      <c r="D235" s="183" t="s">
        <v>315</v>
      </c>
      <c r="E235" s="27" t="s">
        <v>441</v>
      </c>
      <c r="F235" s="30" t="s">
        <v>654</v>
      </c>
      <c r="G235" s="288" t="s">
        <v>125</v>
      </c>
      <c r="H235" s="12" t="s">
        <v>1645</v>
      </c>
      <c r="I235" s="30"/>
      <c r="J235" s="30"/>
      <c r="K235" s="30"/>
      <c r="L235" s="7" t="s">
        <v>1698</v>
      </c>
      <c r="M235" s="39" t="s">
        <v>1650</v>
      </c>
      <c r="N235" s="12" t="s">
        <v>1651</v>
      </c>
      <c r="O235" s="12" t="s">
        <v>1652</v>
      </c>
      <c r="P235" s="66" t="s">
        <v>1958</v>
      </c>
      <c r="Q235" s="35"/>
      <c r="R235" s="30" t="s">
        <v>652</v>
      </c>
      <c r="S235" s="30" t="s">
        <v>1949</v>
      </c>
      <c r="T235" s="30" t="s">
        <v>1584</v>
      </c>
      <c r="V235" s="30" t="s">
        <v>119</v>
      </c>
      <c r="W235" s="30" t="s">
        <v>1954</v>
      </c>
      <c r="X235" s="35" t="s">
        <v>1948</v>
      </c>
      <c r="Y235" s="78">
        <v>44644</v>
      </c>
      <c r="Z235" s="78">
        <v>44644</v>
      </c>
      <c r="AA235" s="182" t="str">
        <f t="shared" ca="1" si="15"/>
        <v>0 Years 10 Months 6 Days</v>
      </c>
      <c r="AB235" s="35">
        <v>39500</v>
      </c>
      <c r="AC235" s="30" t="s">
        <v>1949</v>
      </c>
      <c r="AD235" s="30"/>
      <c r="AE235" s="292"/>
      <c r="AF235" s="20"/>
      <c r="AG235" s="12" t="s">
        <v>1750</v>
      </c>
      <c r="AH235" s="7" t="s">
        <v>1840</v>
      </c>
      <c r="AI235" s="12" t="s">
        <v>1751</v>
      </c>
      <c r="AJ235" s="7" t="s">
        <v>1841</v>
      </c>
    </row>
    <row r="236" spans="1:36" x14ac:dyDescent="0.25">
      <c r="A236" s="59">
        <v>234</v>
      </c>
      <c r="B236" s="26" t="s">
        <v>79</v>
      </c>
      <c r="C236" s="183" t="s">
        <v>304</v>
      </c>
      <c r="D236" s="183" t="s">
        <v>315</v>
      </c>
      <c r="E236" s="27" t="s">
        <v>441</v>
      </c>
      <c r="F236" s="30" t="s">
        <v>654</v>
      </c>
      <c r="G236" s="288" t="s">
        <v>125</v>
      </c>
      <c r="H236" s="12" t="s">
        <v>1645</v>
      </c>
      <c r="I236" s="30"/>
      <c r="J236" s="30"/>
      <c r="K236" s="30"/>
      <c r="L236" s="7" t="s">
        <v>1699</v>
      </c>
      <c r="M236" s="39" t="s">
        <v>1650</v>
      </c>
      <c r="N236" s="12" t="s">
        <v>1651</v>
      </c>
      <c r="O236" s="12" t="s">
        <v>1652</v>
      </c>
      <c r="P236" s="66" t="s">
        <v>1958</v>
      </c>
      <c r="Q236" s="35"/>
      <c r="R236" s="30" t="s">
        <v>652</v>
      </c>
      <c r="S236" s="30" t="s">
        <v>1949</v>
      </c>
      <c r="T236" s="30" t="s">
        <v>1584</v>
      </c>
      <c r="V236" s="30" t="s">
        <v>119</v>
      </c>
      <c r="W236" s="30" t="s">
        <v>1954</v>
      </c>
      <c r="X236" s="35" t="s">
        <v>1948</v>
      </c>
      <c r="Y236" s="78">
        <v>44644</v>
      </c>
      <c r="Z236" s="78">
        <v>44644</v>
      </c>
      <c r="AA236" s="182" t="str">
        <f t="shared" ca="1" si="15"/>
        <v>0 Years 10 Months 6 Days</v>
      </c>
      <c r="AB236" s="35">
        <v>39500</v>
      </c>
      <c r="AC236" s="30" t="s">
        <v>1949</v>
      </c>
      <c r="AD236" s="30"/>
      <c r="AE236" s="292"/>
      <c r="AF236" s="20"/>
      <c r="AG236" s="12" t="s">
        <v>1750</v>
      </c>
      <c r="AH236" s="7" t="s">
        <v>1842</v>
      </c>
      <c r="AI236" s="12" t="s">
        <v>1751</v>
      </c>
      <c r="AJ236" s="7" t="s">
        <v>1843</v>
      </c>
    </row>
    <row r="237" spans="1:36" x14ac:dyDescent="0.25">
      <c r="A237" s="59">
        <v>235</v>
      </c>
      <c r="B237" s="26" t="s">
        <v>79</v>
      </c>
      <c r="C237" s="183" t="s">
        <v>304</v>
      </c>
      <c r="D237" s="183" t="s">
        <v>315</v>
      </c>
      <c r="E237" s="27" t="s">
        <v>441</v>
      </c>
      <c r="F237" s="30" t="s">
        <v>654</v>
      </c>
      <c r="G237" s="288" t="s">
        <v>125</v>
      </c>
      <c r="H237" s="12" t="s">
        <v>1645</v>
      </c>
      <c r="I237" s="30"/>
      <c r="J237" s="30"/>
      <c r="K237" s="30"/>
      <c r="L237" s="7" t="s">
        <v>1700</v>
      </c>
      <c r="M237" s="39" t="s">
        <v>1650</v>
      </c>
      <c r="N237" s="12" t="s">
        <v>1651</v>
      </c>
      <c r="O237" s="12" t="s">
        <v>1652</v>
      </c>
      <c r="P237" s="66" t="s">
        <v>1958</v>
      </c>
      <c r="Q237" s="35"/>
      <c r="R237" s="30" t="s">
        <v>652</v>
      </c>
      <c r="S237" s="30" t="s">
        <v>1949</v>
      </c>
      <c r="T237" s="30" t="s">
        <v>1584</v>
      </c>
      <c r="V237" s="30" t="s">
        <v>119</v>
      </c>
      <c r="W237" s="30" t="s">
        <v>1954</v>
      </c>
      <c r="X237" s="35" t="s">
        <v>1948</v>
      </c>
      <c r="Y237" s="78">
        <v>44644</v>
      </c>
      <c r="Z237" s="78">
        <v>44644</v>
      </c>
      <c r="AA237" s="182" t="str">
        <f t="shared" ca="1" si="15"/>
        <v>0 Years 10 Months 6 Days</v>
      </c>
      <c r="AB237" s="35">
        <v>39500</v>
      </c>
      <c r="AC237" s="30" t="s">
        <v>1949</v>
      </c>
      <c r="AD237" s="30"/>
      <c r="AE237" s="292"/>
      <c r="AF237" s="20"/>
      <c r="AG237" s="12" t="s">
        <v>1750</v>
      </c>
      <c r="AH237" s="7" t="s">
        <v>1844</v>
      </c>
      <c r="AI237" s="12" t="s">
        <v>1751</v>
      </c>
      <c r="AJ237" s="7" t="s">
        <v>1845</v>
      </c>
    </row>
    <row r="238" spans="1:36" x14ac:dyDescent="0.25">
      <c r="A238" s="59">
        <v>236</v>
      </c>
      <c r="B238" s="26" t="s">
        <v>79</v>
      </c>
      <c r="C238" s="183" t="s">
        <v>304</v>
      </c>
      <c r="D238" s="183" t="s">
        <v>315</v>
      </c>
      <c r="E238" s="27" t="s">
        <v>441</v>
      </c>
      <c r="F238" s="30" t="s">
        <v>654</v>
      </c>
      <c r="G238" s="288" t="s">
        <v>125</v>
      </c>
      <c r="H238" s="12" t="s">
        <v>1645</v>
      </c>
      <c r="I238" s="30"/>
      <c r="J238" s="30"/>
      <c r="K238" s="30"/>
      <c r="L238" s="7" t="s">
        <v>1701</v>
      </c>
      <c r="M238" s="39" t="s">
        <v>1650</v>
      </c>
      <c r="N238" s="12" t="s">
        <v>1651</v>
      </c>
      <c r="O238" s="12" t="s">
        <v>1652</v>
      </c>
      <c r="P238" s="66" t="s">
        <v>1958</v>
      </c>
      <c r="Q238" s="35"/>
      <c r="R238" s="30" t="s">
        <v>652</v>
      </c>
      <c r="S238" s="30" t="s">
        <v>1949</v>
      </c>
      <c r="T238" s="30" t="s">
        <v>1584</v>
      </c>
      <c r="V238" s="30" t="s">
        <v>119</v>
      </c>
      <c r="W238" s="30" t="s">
        <v>1954</v>
      </c>
      <c r="X238" s="35" t="s">
        <v>1948</v>
      </c>
      <c r="Y238" s="78">
        <v>44644</v>
      </c>
      <c r="Z238" s="78">
        <v>44644</v>
      </c>
      <c r="AA238" s="182" t="str">
        <f t="shared" ref="AA238:AA286" ca="1" si="16">DATEDIF(Y238,TODAY(),"Y")&amp;" Years "&amp;DATEDIF(Y238,TODAY(),"ym")&amp;" Months "&amp;DATEDIF(Y238,TODAY(),"md")&amp;" Days"</f>
        <v>0 Years 10 Months 6 Days</v>
      </c>
      <c r="AB238" s="35">
        <v>39500</v>
      </c>
      <c r="AC238" s="30" t="s">
        <v>1949</v>
      </c>
      <c r="AD238" s="30"/>
      <c r="AE238" s="292"/>
      <c r="AF238" s="20"/>
      <c r="AG238" s="12" t="s">
        <v>1750</v>
      </c>
      <c r="AH238" s="7" t="s">
        <v>1846</v>
      </c>
      <c r="AI238" s="12" t="s">
        <v>1751</v>
      </c>
      <c r="AJ238" s="7" t="s">
        <v>1847</v>
      </c>
    </row>
    <row r="239" spans="1:36" x14ac:dyDescent="0.25">
      <c r="A239" s="59">
        <v>237</v>
      </c>
      <c r="B239" s="26" t="s">
        <v>79</v>
      </c>
      <c r="C239" s="183" t="s">
        <v>304</v>
      </c>
      <c r="D239" s="183" t="s">
        <v>315</v>
      </c>
      <c r="E239" s="27" t="s">
        <v>441</v>
      </c>
      <c r="F239" s="30" t="s">
        <v>654</v>
      </c>
      <c r="G239" s="288" t="s">
        <v>125</v>
      </c>
      <c r="H239" s="12" t="s">
        <v>1645</v>
      </c>
      <c r="I239" s="30"/>
      <c r="J239" s="30"/>
      <c r="K239" s="30"/>
      <c r="L239" s="7" t="s">
        <v>1702</v>
      </c>
      <c r="M239" s="39" t="s">
        <v>1650</v>
      </c>
      <c r="N239" s="12" t="s">
        <v>1651</v>
      </c>
      <c r="O239" s="12" t="s">
        <v>1652</v>
      </c>
      <c r="P239" s="66" t="s">
        <v>1958</v>
      </c>
      <c r="Q239" s="35"/>
      <c r="R239" s="30" t="s">
        <v>652</v>
      </c>
      <c r="S239" s="30" t="s">
        <v>1949</v>
      </c>
      <c r="T239" s="30" t="s">
        <v>1584</v>
      </c>
      <c r="V239" s="30" t="s">
        <v>119</v>
      </c>
      <c r="W239" s="30" t="s">
        <v>1954</v>
      </c>
      <c r="X239" s="35" t="s">
        <v>1948</v>
      </c>
      <c r="Y239" s="78">
        <v>44644</v>
      </c>
      <c r="Z239" s="78">
        <v>44644</v>
      </c>
      <c r="AA239" s="182" t="str">
        <f t="shared" ca="1" si="16"/>
        <v>0 Years 10 Months 6 Days</v>
      </c>
      <c r="AB239" s="35">
        <v>39500</v>
      </c>
      <c r="AC239" s="30" t="s">
        <v>1949</v>
      </c>
      <c r="AD239" s="30"/>
      <c r="AE239" s="292"/>
      <c r="AF239" s="20"/>
      <c r="AG239" s="12" t="s">
        <v>1750</v>
      </c>
      <c r="AH239" s="7" t="s">
        <v>1848</v>
      </c>
      <c r="AI239" s="12" t="s">
        <v>1751</v>
      </c>
      <c r="AJ239" s="7" t="s">
        <v>1849</v>
      </c>
    </row>
    <row r="240" spans="1:36" x14ac:dyDescent="0.25">
      <c r="A240" s="59">
        <v>238</v>
      </c>
      <c r="B240" s="26" t="s">
        <v>79</v>
      </c>
      <c r="C240" s="183" t="s">
        <v>304</v>
      </c>
      <c r="D240" s="183" t="s">
        <v>315</v>
      </c>
      <c r="E240" s="27" t="s">
        <v>441</v>
      </c>
      <c r="F240" s="30" t="s">
        <v>654</v>
      </c>
      <c r="G240" s="288" t="s">
        <v>125</v>
      </c>
      <c r="H240" s="12" t="s">
        <v>1645</v>
      </c>
      <c r="I240" s="30"/>
      <c r="J240" s="30"/>
      <c r="K240" s="30"/>
      <c r="L240" s="7" t="s">
        <v>1703</v>
      </c>
      <c r="M240" s="39" t="s">
        <v>1650</v>
      </c>
      <c r="N240" s="12" t="s">
        <v>1651</v>
      </c>
      <c r="O240" s="12" t="s">
        <v>1652</v>
      </c>
      <c r="P240" s="66" t="s">
        <v>1958</v>
      </c>
      <c r="Q240" s="35"/>
      <c r="R240" s="30" t="s">
        <v>652</v>
      </c>
      <c r="S240" s="30" t="s">
        <v>1949</v>
      </c>
      <c r="T240" s="30" t="s">
        <v>1584</v>
      </c>
      <c r="V240" s="30" t="s">
        <v>119</v>
      </c>
      <c r="W240" s="30" t="s">
        <v>1954</v>
      </c>
      <c r="X240" s="35" t="s">
        <v>1948</v>
      </c>
      <c r="Y240" s="78">
        <v>44644</v>
      </c>
      <c r="Z240" s="78">
        <v>44644</v>
      </c>
      <c r="AA240" s="182" t="str">
        <f t="shared" ca="1" si="16"/>
        <v>0 Years 10 Months 6 Days</v>
      </c>
      <c r="AB240" s="35">
        <v>39500</v>
      </c>
      <c r="AC240" s="30" t="s">
        <v>1949</v>
      </c>
      <c r="AD240" s="30"/>
      <c r="AE240" s="292"/>
      <c r="AF240" s="20"/>
      <c r="AG240" s="12" t="s">
        <v>1750</v>
      </c>
      <c r="AH240" s="7" t="s">
        <v>1850</v>
      </c>
      <c r="AI240" s="12" t="s">
        <v>1751</v>
      </c>
      <c r="AJ240" s="7" t="s">
        <v>1851</v>
      </c>
    </row>
    <row r="241" spans="1:36" x14ac:dyDescent="0.25">
      <c r="A241" s="59">
        <v>239</v>
      </c>
      <c r="B241" s="26" t="s">
        <v>79</v>
      </c>
      <c r="C241" s="183" t="s">
        <v>304</v>
      </c>
      <c r="D241" s="183" t="s">
        <v>315</v>
      </c>
      <c r="E241" s="27" t="s">
        <v>441</v>
      </c>
      <c r="F241" s="30" t="s">
        <v>654</v>
      </c>
      <c r="G241" s="288" t="s">
        <v>125</v>
      </c>
      <c r="H241" s="12" t="s">
        <v>1645</v>
      </c>
      <c r="I241" s="30"/>
      <c r="J241" s="30"/>
      <c r="K241" s="30"/>
      <c r="L241" s="7" t="s">
        <v>1704</v>
      </c>
      <c r="M241" s="39" t="s">
        <v>1650</v>
      </c>
      <c r="N241" s="12" t="s">
        <v>1651</v>
      </c>
      <c r="O241" s="12" t="s">
        <v>1652</v>
      </c>
      <c r="P241" s="66" t="s">
        <v>1958</v>
      </c>
      <c r="Q241" s="35"/>
      <c r="R241" s="30" t="s">
        <v>652</v>
      </c>
      <c r="S241" s="30" t="s">
        <v>1949</v>
      </c>
      <c r="T241" s="30" t="s">
        <v>1584</v>
      </c>
      <c r="V241" s="30" t="s">
        <v>119</v>
      </c>
      <c r="W241" s="30" t="s">
        <v>1954</v>
      </c>
      <c r="X241" s="35" t="s">
        <v>1948</v>
      </c>
      <c r="Y241" s="78">
        <v>44644</v>
      </c>
      <c r="Z241" s="78">
        <v>44644</v>
      </c>
      <c r="AA241" s="182" t="str">
        <f t="shared" ca="1" si="16"/>
        <v>0 Years 10 Months 6 Days</v>
      </c>
      <c r="AB241" s="35">
        <v>39500</v>
      </c>
      <c r="AC241" s="30" t="s">
        <v>1949</v>
      </c>
      <c r="AD241" s="30"/>
      <c r="AE241" s="292"/>
      <c r="AF241" s="20"/>
      <c r="AG241" s="12" t="s">
        <v>1750</v>
      </c>
      <c r="AH241" s="7" t="s">
        <v>1852</v>
      </c>
      <c r="AI241" s="12" t="s">
        <v>1751</v>
      </c>
      <c r="AJ241" s="7" t="s">
        <v>1853</v>
      </c>
    </row>
    <row r="242" spans="1:36" x14ac:dyDescent="0.25">
      <c r="A242" s="59">
        <v>240</v>
      </c>
      <c r="B242" s="26" t="s">
        <v>79</v>
      </c>
      <c r="C242" s="183" t="s">
        <v>304</v>
      </c>
      <c r="D242" s="183" t="s">
        <v>315</v>
      </c>
      <c r="E242" s="27" t="s">
        <v>441</v>
      </c>
      <c r="F242" s="30" t="s">
        <v>654</v>
      </c>
      <c r="G242" s="288" t="s">
        <v>125</v>
      </c>
      <c r="H242" s="12" t="s">
        <v>1645</v>
      </c>
      <c r="I242" s="30"/>
      <c r="J242" s="30"/>
      <c r="K242" s="30"/>
      <c r="L242" s="7" t="s">
        <v>1705</v>
      </c>
      <c r="M242" s="39" t="s">
        <v>1650</v>
      </c>
      <c r="N242" s="12" t="s">
        <v>1651</v>
      </c>
      <c r="O242" s="12" t="s">
        <v>1652</v>
      </c>
      <c r="P242" s="66" t="s">
        <v>1958</v>
      </c>
      <c r="Q242" s="35"/>
      <c r="R242" s="30" t="s">
        <v>652</v>
      </c>
      <c r="S242" s="30" t="s">
        <v>1949</v>
      </c>
      <c r="T242" s="30" t="s">
        <v>1584</v>
      </c>
      <c r="V242" s="30" t="s">
        <v>119</v>
      </c>
      <c r="W242" s="30" t="s">
        <v>1954</v>
      </c>
      <c r="X242" s="35" t="s">
        <v>1948</v>
      </c>
      <c r="Y242" s="78">
        <v>44644</v>
      </c>
      <c r="Z242" s="78">
        <v>44644</v>
      </c>
      <c r="AA242" s="182" t="str">
        <f t="shared" ca="1" si="16"/>
        <v>0 Years 10 Months 6 Days</v>
      </c>
      <c r="AB242" s="35">
        <v>39500</v>
      </c>
      <c r="AC242" s="30" t="s">
        <v>1949</v>
      </c>
      <c r="AD242" s="30"/>
      <c r="AE242" s="292"/>
      <c r="AF242" s="20"/>
      <c r="AG242" s="12" t="s">
        <v>1750</v>
      </c>
      <c r="AH242" s="7" t="s">
        <v>1854</v>
      </c>
      <c r="AI242" s="12" t="s">
        <v>1751</v>
      </c>
      <c r="AJ242" s="7" t="s">
        <v>1855</v>
      </c>
    </row>
    <row r="243" spans="1:36" x14ac:dyDescent="0.25">
      <c r="A243" s="59">
        <v>241</v>
      </c>
      <c r="B243" s="26" t="s">
        <v>79</v>
      </c>
      <c r="C243" s="183" t="s">
        <v>304</v>
      </c>
      <c r="D243" s="183" t="s">
        <v>315</v>
      </c>
      <c r="E243" s="27" t="s">
        <v>441</v>
      </c>
      <c r="F243" s="30" t="s">
        <v>654</v>
      </c>
      <c r="G243" s="288" t="s">
        <v>125</v>
      </c>
      <c r="H243" s="12" t="s">
        <v>1645</v>
      </c>
      <c r="I243" s="30"/>
      <c r="J243" s="30"/>
      <c r="K243" s="30"/>
      <c r="L243" s="7" t="s">
        <v>1706</v>
      </c>
      <c r="M243" s="39" t="s">
        <v>1650</v>
      </c>
      <c r="N243" s="12" t="s">
        <v>1651</v>
      </c>
      <c r="O243" s="12" t="s">
        <v>1652</v>
      </c>
      <c r="P243" s="66" t="s">
        <v>1958</v>
      </c>
      <c r="Q243" s="35"/>
      <c r="R243" s="30" t="s">
        <v>652</v>
      </c>
      <c r="S243" s="30" t="s">
        <v>1949</v>
      </c>
      <c r="T243" s="30" t="s">
        <v>1584</v>
      </c>
      <c r="V243" s="30" t="s">
        <v>119</v>
      </c>
      <c r="W243" s="30" t="s">
        <v>1954</v>
      </c>
      <c r="X243" s="35" t="s">
        <v>1948</v>
      </c>
      <c r="Y243" s="78">
        <v>44644</v>
      </c>
      <c r="Z243" s="78">
        <v>44644</v>
      </c>
      <c r="AA243" s="182" t="str">
        <f t="shared" ca="1" si="16"/>
        <v>0 Years 10 Months 6 Days</v>
      </c>
      <c r="AB243" s="35">
        <v>39500</v>
      </c>
      <c r="AC243" s="30" t="s">
        <v>1949</v>
      </c>
      <c r="AD243" s="30"/>
      <c r="AE243" s="292"/>
      <c r="AF243" s="20"/>
      <c r="AG243" s="12" t="s">
        <v>1750</v>
      </c>
      <c r="AH243" s="7" t="s">
        <v>1856</v>
      </c>
      <c r="AI243" s="12" t="s">
        <v>1751</v>
      </c>
      <c r="AJ243" s="7" t="s">
        <v>1857</v>
      </c>
    </row>
    <row r="244" spans="1:36" x14ac:dyDescent="0.25">
      <c r="A244" s="59">
        <v>242</v>
      </c>
      <c r="B244" s="26" t="s">
        <v>79</v>
      </c>
      <c r="C244" s="183" t="s">
        <v>304</v>
      </c>
      <c r="D244" s="183" t="s">
        <v>315</v>
      </c>
      <c r="E244" s="27" t="s">
        <v>441</v>
      </c>
      <c r="F244" s="30" t="s">
        <v>654</v>
      </c>
      <c r="G244" s="288" t="s">
        <v>125</v>
      </c>
      <c r="H244" s="12" t="s">
        <v>1645</v>
      </c>
      <c r="I244" s="30"/>
      <c r="J244" s="30"/>
      <c r="K244" s="30"/>
      <c r="L244" s="7" t="s">
        <v>1707</v>
      </c>
      <c r="M244" s="39" t="s">
        <v>1650</v>
      </c>
      <c r="N244" s="12" t="s">
        <v>1651</v>
      </c>
      <c r="O244" s="12" t="s">
        <v>1652</v>
      </c>
      <c r="P244" s="66" t="s">
        <v>1958</v>
      </c>
      <c r="Q244" s="35"/>
      <c r="R244" s="30" t="s">
        <v>652</v>
      </c>
      <c r="S244" s="30" t="s">
        <v>1949</v>
      </c>
      <c r="T244" s="30" t="s">
        <v>1584</v>
      </c>
      <c r="V244" s="30" t="s">
        <v>119</v>
      </c>
      <c r="W244" s="30" t="s">
        <v>1954</v>
      </c>
      <c r="X244" s="35" t="s">
        <v>1948</v>
      </c>
      <c r="Y244" s="78">
        <v>44644</v>
      </c>
      <c r="Z244" s="78">
        <v>44644</v>
      </c>
      <c r="AA244" s="182" t="str">
        <f t="shared" ca="1" si="16"/>
        <v>0 Years 10 Months 6 Days</v>
      </c>
      <c r="AB244" s="35">
        <v>39500</v>
      </c>
      <c r="AC244" s="30" t="s">
        <v>1949</v>
      </c>
      <c r="AD244" s="30"/>
      <c r="AE244" s="292"/>
      <c r="AF244" s="20"/>
      <c r="AG244" s="12" t="s">
        <v>1750</v>
      </c>
      <c r="AH244" s="7" t="s">
        <v>1858</v>
      </c>
      <c r="AI244" s="12" t="s">
        <v>1751</v>
      </c>
      <c r="AJ244" s="7" t="s">
        <v>1859</v>
      </c>
    </row>
    <row r="245" spans="1:36" x14ac:dyDescent="0.25">
      <c r="A245" s="59">
        <v>243</v>
      </c>
      <c r="B245" s="26" t="s">
        <v>79</v>
      </c>
      <c r="C245" s="183" t="s">
        <v>304</v>
      </c>
      <c r="D245" s="183" t="s">
        <v>315</v>
      </c>
      <c r="E245" s="27" t="s">
        <v>441</v>
      </c>
      <c r="F245" s="30" t="s">
        <v>654</v>
      </c>
      <c r="G245" s="288" t="s">
        <v>125</v>
      </c>
      <c r="H245" s="12" t="s">
        <v>1645</v>
      </c>
      <c r="I245" s="30"/>
      <c r="J245" s="30"/>
      <c r="K245" s="30"/>
      <c r="L245" s="7" t="s">
        <v>1708</v>
      </c>
      <c r="M245" s="39" t="s">
        <v>1650</v>
      </c>
      <c r="N245" s="12" t="s">
        <v>1651</v>
      </c>
      <c r="O245" s="12" t="s">
        <v>1652</v>
      </c>
      <c r="P245" s="66" t="s">
        <v>1958</v>
      </c>
      <c r="Q245" s="35"/>
      <c r="R245" s="30" t="s">
        <v>652</v>
      </c>
      <c r="S245" s="30" t="s">
        <v>1949</v>
      </c>
      <c r="T245" s="30" t="s">
        <v>1584</v>
      </c>
      <c r="V245" s="30" t="s">
        <v>119</v>
      </c>
      <c r="W245" s="30" t="s">
        <v>1954</v>
      </c>
      <c r="X245" s="35" t="s">
        <v>1948</v>
      </c>
      <c r="Y245" s="78">
        <v>44644</v>
      </c>
      <c r="Z245" s="78">
        <v>44644</v>
      </c>
      <c r="AA245" s="182" t="str">
        <f t="shared" ca="1" si="16"/>
        <v>0 Years 10 Months 6 Days</v>
      </c>
      <c r="AB245" s="35">
        <v>39500</v>
      </c>
      <c r="AC245" s="30" t="s">
        <v>1949</v>
      </c>
      <c r="AD245" s="30"/>
      <c r="AE245" s="292"/>
      <c r="AF245" s="20"/>
      <c r="AG245" s="12" t="s">
        <v>1750</v>
      </c>
      <c r="AH245" s="7" t="s">
        <v>1860</v>
      </c>
      <c r="AI245" s="12" t="s">
        <v>1751</v>
      </c>
      <c r="AJ245" s="7" t="s">
        <v>1861</v>
      </c>
    </row>
    <row r="246" spans="1:36" x14ac:dyDescent="0.25">
      <c r="A246" s="59">
        <v>244</v>
      </c>
      <c r="B246" s="26" t="s">
        <v>79</v>
      </c>
      <c r="C246" s="183" t="s">
        <v>304</v>
      </c>
      <c r="D246" s="183" t="s">
        <v>315</v>
      </c>
      <c r="E246" s="27" t="s">
        <v>441</v>
      </c>
      <c r="F246" s="30" t="s">
        <v>654</v>
      </c>
      <c r="G246" s="288" t="s">
        <v>125</v>
      </c>
      <c r="H246" s="12" t="s">
        <v>1645</v>
      </c>
      <c r="I246" s="30"/>
      <c r="J246" s="30"/>
      <c r="K246" s="30"/>
      <c r="L246" s="7" t="s">
        <v>1709</v>
      </c>
      <c r="M246" s="39" t="s">
        <v>1650</v>
      </c>
      <c r="N246" s="12" t="s">
        <v>1651</v>
      </c>
      <c r="O246" s="12" t="s">
        <v>1652</v>
      </c>
      <c r="P246" s="66" t="s">
        <v>1958</v>
      </c>
      <c r="Q246" s="35"/>
      <c r="R246" s="30" t="s">
        <v>652</v>
      </c>
      <c r="S246" s="30" t="s">
        <v>1949</v>
      </c>
      <c r="T246" s="30" t="s">
        <v>1584</v>
      </c>
      <c r="V246" s="30" t="s">
        <v>119</v>
      </c>
      <c r="W246" s="30" t="s">
        <v>1954</v>
      </c>
      <c r="X246" s="35" t="s">
        <v>1948</v>
      </c>
      <c r="Y246" s="78">
        <v>44644</v>
      </c>
      <c r="Z246" s="78">
        <v>44644</v>
      </c>
      <c r="AA246" s="182" t="str">
        <f t="shared" ca="1" si="16"/>
        <v>0 Years 10 Months 6 Days</v>
      </c>
      <c r="AB246" s="35">
        <v>39500</v>
      </c>
      <c r="AC246" s="30" t="s">
        <v>1949</v>
      </c>
      <c r="AD246" s="30"/>
      <c r="AE246" s="292"/>
      <c r="AF246" s="20"/>
      <c r="AG246" s="12" t="s">
        <v>1750</v>
      </c>
      <c r="AH246" s="7" t="s">
        <v>1862</v>
      </c>
      <c r="AI246" s="12" t="s">
        <v>1751</v>
      </c>
      <c r="AJ246" s="7" t="s">
        <v>1863</v>
      </c>
    </row>
    <row r="247" spans="1:36" x14ac:dyDescent="0.25">
      <c r="A247" s="59">
        <v>245</v>
      </c>
      <c r="B247" s="26" t="s">
        <v>79</v>
      </c>
      <c r="C247" s="183" t="s">
        <v>304</v>
      </c>
      <c r="D247" s="183" t="s">
        <v>315</v>
      </c>
      <c r="E247" s="27" t="s">
        <v>441</v>
      </c>
      <c r="F247" s="30" t="s">
        <v>654</v>
      </c>
      <c r="G247" s="288" t="s">
        <v>125</v>
      </c>
      <c r="H247" s="12" t="s">
        <v>1645</v>
      </c>
      <c r="I247" s="30"/>
      <c r="J247" s="30"/>
      <c r="K247" s="30"/>
      <c r="L247" s="7" t="s">
        <v>1710</v>
      </c>
      <c r="M247" s="39" t="s">
        <v>1650</v>
      </c>
      <c r="N247" s="12" t="s">
        <v>1651</v>
      </c>
      <c r="O247" s="12" t="s">
        <v>1652</v>
      </c>
      <c r="P247" s="66" t="s">
        <v>1958</v>
      </c>
      <c r="Q247" s="35"/>
      <c r="R247" s="30" t="s">
        <v>652</v>
      </c>
      <c r="S247" s="30" t="s">
        <v>1949</v>
      </c>
      <c r="T247" s="30" t="s">
        <v>1584</v>
      </c>
      <c r="V247" s="30" t="s">
        <v>119</v>
      </c>
      <c r="W247" s="30" t="s">
        <v>1954</v>
      </c>
      <c r="X247" s="35" t="s">
        <v>1948</v>
      </c>
      <c r="Y247" s="78">
        <v>44644</v>
      </c>
      <c r="Z247" s="78">
        <v>44644</v>
      </c>
      <c r="AA247" s="182" t="str">
        <f t="shared" ca="1" si="16"/>
        <v>0 Years 10 Months 6 Days</v>
      </c>
      <c r="AB247" s="35">
        <v>39500</v>
      </c>
      <c r="AC247" s="30" t="s">
        <v>1949</v>
      </c>
      <c r="AD247" s="30"/>
      <c r="AE247" s="292"/>
      <c r="AF247" s="20"/>
      <c r="AG247" s="12" t="s">
        <v>1750</v>
      </c>
      <c r="AH247" s="7" t="s">
        <v>1864</v>
      </c>
      <c r="AI247" s="12" t="s">
        <v>1751</v>
      </c>
      <c r="AJ247" s="7" t="s">
        <v>1865</v>
      </c>
    </row>
    <row r="248" spans="1:36" x14ac:dyDescent="0.25">
      <c r="A248" s="59">
        <v>246</v>
      </c>
      <c r="B248" s="26" t="s">
        <v>79</v>
      </c>
      <c r="C248" s="183" t="s">
        <v>304</v>
      </c>
      <c r="D248" s="183" t="s">
        <v>315</v>
      </c>
      <c r="E248" s="27" t="s">
        <v>441</v>
      </c>
      <c r="F248" s="30" t="s">
        <v>654</v>
      </c>
      <c r="G248" s="288" t="s">
        <v>125</v>
      </c>
      <c r="H248" s="12" t="s">
        <v>1645</v>
      </c>
      <c r="I248" s="30"/>
      <c r="J248" s="30"/>
      <c r="K248" s="30"/>
      <c r="L248" s="7" t="s">
        <v>1711</v>
      </c>
      <c r="M248" s="39" t="s">
        <v>1650</v>
      </c>
      <c r="N248" s="12" t="s">
        <v>1651</v>
      </c>
      <c r="O248" s="12" t="s">
        <v>1652</v>
      </c>
      <c r="P248" s="66" t="s">
        <v>1958</v>
      </c>
      <c r="Q248" s="35"/>
      <c r="R248" s="30" t="s">
        <v>652</v>
      </c>
      <c r="S248" s="30" t="s">
        <v>1949</v>
      </c>
      <c r="T248" s="30" t="s">
        <v>1584</v>
      </c>
      <c r="V248" s="30" t="s">
        <v>119</v>
      </c>
      <c r="W248" s="30" t="s">
        <v>1954</v>
      </c>
      <c r="X248" s="35" t="s">
        <v>1948</v>
      </c>
      <c r="Y248" s="78">
        <v>44644</v>
      </c>
      <c r="Z248" s="78">
        <v>44644</v>
      </c>
      <c r="AA248" s="182" t="str">
        <f t="shared" ca="1" si="16"/>
        <v>0 Years 10 Months 6 Days</v>
      </c>
      <c r="AB248" s="35">
        <v>39500</v>
      </c>
      <c r="AC248" s="30" t="s">
        <v>1949</v>
      </c>
      <c r="AD248" s="30"/>
      <c r="AE248" s="292"/>
      <c r="AF248" s="20"/>
      <c r="AG248" s="12" t="s">
        <v>1750</v>
      </c>
      <c r="AH248" s="7" t="s">
        <v>1866</v>
      </c>
      <c r="AI248" s="12" t="s">
        <v>1751</v>
      </c>
      <c r="AJ248" s="7" t="s">
        <v>1867</v>
      </c>
    </row>
    <row r="249" spans="1:36" x14ac:dyDescent="0.25">
      <c r="A249" s="59">
        <v>247</v>
      </c>
      <c r="B249" s="26" t="s">
        <v>79</v>
      </c>
      <c r="C249" s="183" t="s">
        <v>304</v>
      </c>
      <c r="D249" s="183" t="s">
        <v>315</v>
      </c>
      <c r="E249" s="27" t="s">
        <v>441</v>
      </c>
      <c r="F249" s="30" t="s">
        <v>654</v>
      </c>
      <c r="G249" s="288" t="s">
        <v>125</v>
      </c>
      <c r="H249" s="12" t="s">
        <v>1645</v>
      </c>
      <c r="I249" s="30"/>
      <c r="J249" s="30"/>
      <c r="K249" s="30"/>
      <c r="L249" s="7" t="s">
        <v>1712</v>
      </c>
      <c r="M249" s="39" t="s">
        <v>1650</v>
      </c>
      <c r="N249" s="12" t="s">
        <v>1651</v>
      </c>
      <c r="O249" s="12" t="s">
        <v>1652</v>
      </c>
      <c r="P249" s="66" t="s">
        <v>1958</v>
      </c>
      <c r="Q249" s="35"/>
      <c r="R249" s="30" t="s">
        <v>652</v>
      </c>
      <c r="S249" s="30" t="s">
        <v>1949</v>
      </c>
      <c r="T249" s="30" t="s">
        <v>1584</v>
      </c>
      <c r="V249" s="30" t="s">
        <v>119</v>
      </c>
      <c r="W249" s="30" t="s">
        <v>1954</v>
      </c>
      <c r="X249" s="35" t="s">
        <v>1948</v>
      </c>
      <c r="Y249" s="78">
        <v>44644</v>
      </c>
      <c r="Z249" s="78">
        <v>44644</v>
      </c>
      <c r="AA249" s="182" t="str">
        <f t="shared" ca="1" si="16"/>
        <v>0 Years 10 Months 6 Days</v>
      </c>
      <c r="AB249" s="35">
        <v>39500</v>
      </c>
      <c r="AC249" s="30" t="s">
        <v>1949</v>
      </c>
      <c r="AD249" s="30"/>
      <c r="AE249" s="292"/>
      <c r="AF249" s="20"/>
      <c r="AG249" s="12" t="s">
        <v>1750</v>
      </c>
      <c r="AH249" s="7" t="s">
        <v>1868</v>
      </c>
      <c r="AI249" s="12" t="s">
        <v>1751</v>
      </c>
      <c r="AJ249" s="7" t="s">
        <v>1869</v>
      </c>
    </row>
    <row r="250" spans="1:36" x14ac:dyDescent="0.25">
      <c r="A250" s="59">
        <v>248</v>
      </c>
      <c r="B250" s="26" t="s">
        <v>79</v>
      </c>
      <c r="C250" s="183" t="s">
        <v>304</v>
      </c>
      <c r="D250" s="183" t="s">
        <v>315</v>
      </c>
      <c r="E250" s="27" t="s">
        <v>441</v>
      </c>
      <c r="F250" s="30" t="s">
        <v>654</v>
      </c>
      <c r="G250" s="288" t="s">
        <v>125</v>
      </c>
      <c r="H250" s="12" t="s">
        <v>1645</v>
      </c>
      <c r="I250" s="30"/>
      <c r="J250" s="30"/>
      <c r="K250" s="30"/>
      <c r="L250" s="7" t="s">
        <v>1713</v>
      </c>
      <c r="M250" s="39" t="s">
        <v>1650</v>
      </c>
      <c r="N250" s="12" t="s">
        <v>1651</v>
      </c>
      <c r="O250" s="12" t="s">
        <v>1652</v>
      </c>
      <c r="P250" s="66" t="s">
        <v>1958</v>
      </c>
      <c r="Q250" s="35"/>
      <c r="R250" s="30" t="s">
        <v>652</v>
      </c>
      <c r="S250" s="30" t="s">
        <v>1949</v>
      </c>
      <c r="T250" s="30" t="s">
        <v>1584</v>
      </c>
      <c r="V250" s="30" t="s">
        <v>119</v>
      </c>
      <c r="W250" s="30" t="s">
        <v>1954</v>
      </c>
      <c r="X250" s="35" t="s">
        <v>1948</v>
      </c>
      <c r="Y250" s="78">
        <v>44644</v>
      </c>
      <c r="Z250" s="78">
        <v>44644</v>
      </c>
      <c r="AA250" s="182" t="str">
        <f t="shared" ca="1" si="16"/>
        <v>0 Years 10 Months 6 Days</v>
      </c>
      <c r="AB250" s="35">
        <v>39500</v>
      </c>
      <c r="AC250" s="30" t="s">
        <v>1949</v>
      </c>
      <c r="AD250" s="30"/>
      <c r="AE250" s="292"/>
      <c r="AF250" s="20"/>
      <c r="AG250" s="12" t="s">
        <v>1750</v>
      </c>
      <c r="AH250" s="7" t="s">
        <v>1870</v>
      </c>
      <c r="AI250" s="12" t="s">
        <v>1751</v>
      </c>
      <c r="AJ250" s="7" t="s">
        <v>1871</v>
      </c>
    </row>
    <row r="251" spans="1:36" x14ac:dyDescent="0.25">
      <c r="A251" s="59">
        <v>249</v>
      </c>
      <c r="B251" s="26" t="s">
        <v>79</v>
      </c>
      <c r="C251" s="183" t="s">
        <v>304</v>
      </c>
      <c r="D251" s="183" t="s">
        <v>315</v>
      </c>
      <c r="E251" s="27" t="s">
        <v>441</v>
      </c>
      <c r="F251" s="30" t="s">
        <v>654</v>
      </c>
      <c r="G251" s="288" t="s">
        <v>125</v>
      </c>
      <c r="H251" s="12" t="s">
        <v>1645</v>
      </c>
      <c r="I251" s="30"/>
      <c r="J251" s="30"/>
      <c r="K251" s="30"/>
      <c r="L251" s="7" t="s">
        <v>1714</v>
      </c>
      <c r="M251" s="39" t="s">
        <v>1650</v>
      </c>
      <c r="N251" s="12" t="s">
        <v>1651</v>
      </c>
      <c r="O251" s="12" t="s">
        <v>1652</v>
      </c>
      <c r="P251" s="66" t="s">
        <v>1958</v>
      </c>
      <c r="Q251" s="35"/>
      <c r="R251" s="30" t="s">
        <v>652</v>
      </c>
      <c r="S251" s="30" t="s">
        <v>1949</v>
      </c>
      <c r="T251" s="30" t="s">
        <v>1584</v>
      </c>
      <c r="V251" s="30" t="s">
        <v>119</v>
      </c>
      <c r="W251" s="30" t="s">
        <v>1954</v>
      </c>
      <c r="X251" s="35" t="s">
        <v>1948</v>
      </c>
      <c r="Y251" s="78">
        <v>44644</v>
      </c>
      <c r="Z251" s="78">
        <v>44644</v>
      </c>
      <c r="AA251" s="182" t="str">
        <f t="shared" ca="1" si="16"/>
        <v>0 Years 10 Months 6 Days</v>
      </c>
      <c r="AB251" s="35">
        <v>39500</v>
      </c>
      <c r="AC251" s="30" t="s">
        <v>1949</v>
      </c>
      <c r="AD251" s="30"/>
      <c r="AE251" s="292"/>
      <c r="AF251" s="20"/>
      <c r="AG251" s="12" t="s">
        <v>1750</v>
      </c>
      <c r="AH251" s="7" t="s">
        <v>1872</v>
      </c>
      <c r="AI251" s="12" t="s">
        <v>1751</v>
      </c>
      <c r="AJ251" s="7" t="s">
        <v>1873</v>
      </c>
    </row>
    <row r="252" spans="1:36" x14ac:dyDescent="0.25">
      <c r="A252" s="59">
        <v>250</v>
      </c>
      <c r="B252" s="26" t="s">
        <v>79</v>
      </c>
      <c r="C252" s="183" t="s">
        <v>304</v>
      </c>
      <c r="D252" s="183" t="s">
        <v>315</v>
      </c>
      <c r="E252" s="27" t="s">
        <v>441</v>
      </c>
      <c r="F252" s="30" t="s">
        <v>654</v>
      </c>
      <c r="G252" s="288" t="s">
        <v>125</v>
      </c>
      <c r="H252" s="12" t="s">
        <v>1645</v>
      </c>
      <c r="I252" s="30"/>
      <c r="J252" s="30"/>
      <c r="K252" s="30"/>
      <c r="L252" s="7" t="s">
        <v>1715</v>
      </c>
      <c r="M252" s="39" t="s">
        <v>1650</v>
      </c>
      <c r="N252" s="12" t="s">
        <v>1651</v>
      </c>
      <c r="O252" s="12" t="s">
        <v>1652</v>
      </c>
      <c r="P252" s="66" t="s">
        <v>1958</v>
      </c>
      <c r="Q252" s="35"/>
      <c r="R252" s="30" t="s">
        <v>652</v>
      </c>
      <c r="S252" s="30" t="s">
        <v>1949</v>
      </c>
      <c r="T252" s="30" t="s">
        <v>1584</v>
      </c>
      <c r="V252" s="30" t="s">
        <v>119</v>
      </c>
      <c r="W252" s="30" t="s">
        <v>1954</v>
      </c>
      <c r="X252" s="35" t="s">
        <v>1948</v>
      </c>
      <c r="Y252" s="78">
        <v>44644</v>
      </c>
      <c r="Z252" s="78">
        <v>44644</v>
      </c>
      <c r="AA252" s="182" t="str">
        <f t="shared" ca="1" si="16"/>
        <v>0 Years 10 Months 6 Days</v>
      </c>
      <c r="AB252" s="35">
        <v>39500</v>
      </c>
      <c r="AC252" s="30" t="s">
        <v>1949</v>
      </c>
      <c r="AD252" s="30"/>
      <c r="AE252" s="292"/>
      <c r="AF252" s="20"/>
      <c r="AG252" s="12" t="s">
        <v>1750</v>
      </c>
      <c r="AH252" s="7" t="s">
        <v>1874</v>
      </c>
      <c r="AI252" s="12" t="s">
        <v>1751</v>
      </c>
      <c r="AJ252" s="7" t="s">
        <v>1875</v>
      </c>
    </row>
    <row r="253" spans="1:36" x14ac:dyDescent="0.25">
      <c r="A253" s="59">
        <v>251</v>
      </c>
      <c r="B253" s="26" t="s">
        <v>79</v>
      </c>
      <c r="C253" s="183" t="s">
        <v>304</v>
      </c>
      <c r="D253" s="183" t="s">
        <v>315</v>
      </c>
      <c r="E253" s="27" t="s">
        <v>441</v>
      </c>
      <c r="F253" s="30" t="s">
        <v>654</v>
      </c>
      <c r="G253" s="288" t="s">
        <v>125</v>
      </c>
      <c r="H253" s="12" t="s">
        <v>1645</v>
      </c>
      <c r="I253" s="30"/>
      <c r="J253" s="30"/>
      <c r="K253" s="30"/>
      <c r="L253" s="7" t="s">
        <v>1716</v>
      </c>
      <c r="M253" s="39" t="s">
        <v>1650</v>
      </c>
      <c r="N253" s="12" t="s">
        <v>1651</v>
      </c>
      <c r="O253" s="12" t="s">
        <v>1652</v>
      </c>
      <c r="P253" s="66" t="s">
        <v>1958</v>
      </c>
      <c r="Q253" s="35"/>
      <c r="R253" s="30" t="s">
        <v>652</v>
      </c>
      <c r="S253" s="30" t="s">
        <v>1949</v>
      </c>
      <c r="T253" s="30" t="s">
        <v>1584</v>
      </c>
      <c r="V253" s="30" t="s">
        <v>119</v>
      </c>
      <c r="W253" s="30" t="s">
        <v>1954</v>
      </c>
      <c r="X253" s="35" t="s">
        <v>1948</v>
      </c>
      <c r="Y253" s="78">
        <v>44644</v>
      </c>
      <c r="Z253" s="78">
        <v>44644</v>
      </c>
      <c r="AA253" s="182" t="str">
        <f t="shared" ca="1" si="16"/>
        <v>0 Years 10 Months 6 Days</v>
      </c>
      <c r="AB253" s="35">
        <v>39500</v>
      </c>
      <c r="AC253" s="30" t="s">
        <v>1949</v>
      </c>
      <c r="AD253" s="30"/>
      <c r="AE253" s="292"/>
      <c r="AF253" s="20"/>
      <c r="AG253" s="12" t="s">
        <v>1750</v>
      </c>
      <c r="AH253" s="7" t="s">
        <v>1876</v>
      </c>
      <c r="AI253" s="12" t="s">
        <v>1751</v>
      </c>
      <c r="AJ253" s="7" t="s">
        <v>1877</v>
      </c>
    </row>
    <row r="254" spans="1:36" x14ac:dyDescent="0.25">
      <c r="A254" s="59">
        <v>252</v>
      </c>
      <c r="B254" s="26" t="s">
        <v>79</v>
      </c>
      <c r="C254" s="183" t="s">
        <v>304</v>
      </c>
      <c r="D254" s="183" t="s">
        <v>315</v>
      </c>
      <c r="E254" s="27" t="s">
        <v>441</v>
      </c>
      <c r="F254" s="30" t="s">
        <v>654</v>
      </c>
      <c r="G254" s="288" t="s">
        <v>125</v>
      </c>
      <c r="H254" s="12" t="s">
        <v>1645</v>
      </c>
      <c r="I254" s="30"/>
      <c r="J254" s="30"/>
      <c r="K254" s="30"/>
      <c r="L254" s="7" t="s">
        <v>1717</v>
      </c>
      <c r="M254" s="39" t="s">
        <v>1650</v>
      </c>
      <c r="N254" s="12" t="s">
        <v>1651</v>
      </c>
      <c r="O254" s="12" t="s">
        <v>1652</v>
      </c>
      <c r="P254" s="66" t="s">
        <v>1958</v>
      </c>
      <c r="Q254" s="35"/>
      <c r="R254" s="30" t="s">
        <v>652</v>
      </c>
      <c r="S254" s="30" t="s">
        <v>1949</v>
      </c>
      <c r="T254" s="30" t="s">
        <v>1584</v>
      </c>
      <c r="V254" s="30" t="s">
        <v>119</v>
      </c>
      <c r="W254" s="30" t="s">
        <v>1954</v>
      </c>
      <c r="X254" s="35" t="s">
        <v>1948</v>
      </c>
      <c r="Y254" s="78">
        <v>44644</v>
      </c>
      <c r="Z254" s="78">
        <v>44644</v>
      </c>
      <c r="AA254" s="182" t="str">
        <f t="shared" ca="1" si="16"/>
        <v>0 Years 10 Months 6 Days</v>
      </c>
      <c r="AB254" s="35">
        <v>39500</v>
      </c>
      <c r="AC254" s="30" t="s">
        <v>1949</v>
      </c>
      <c r="AD254" s="30"/>
      <c r="AE254" s="292"/>
      <c r="AF254" s="20"/>
      <c r="AG254" s="12" t="s">
        <v>1750</v>
      </c>
      <c r="AH254" s="7" t="s">
        <v>1878</v>
      </c>
      <c r="AI254" s="12" t="s">
        <v>1751</v>
      </c>
      <c r="AJ254" s="7" t="s">
        <v>1879</v>
      </c>
    </row>
    <row r="255" spans="1:36" x14ac:dyDescent="0.25">
      <c r="A255" s="59">
        <v>253</v>
      </c>
      <c r="B255" s="26" t="s">
        <v>79</v>
      </c>
      <c r="C255" s="183" t="s">
        <v>304</v>
      </c>
      <c r="D255" s="183" t="s">
        <v>315</v>
      </c>
      <c r="E255" s="27" t="s">
        <v>441</v>
      </c>
      <c r="F255" s="30" t="s">
        <v>654</v>
      </c>
      <c r="G255" s="288" t="s">
        <v>125</v>
      </c>
      <c r="H255" s="12" t="s">
        <v>1645</v>
      </c>
      <c r="I255" s="30"/>
      <c r="J255" s="30"/>
      <c r="K255" s="30"/>
      <c r="L255" s="7" t="s">
        <v>1718</v>
      </c>
      <c r="M255" s="39" t="s">
        <v>1650</v>
      </c>
      <c r="N255" s="12" t="s">
        <v>1651</v>
      </c>
      <c r="O255" s="12" t="s">
        <v>1652</v>
      </c>
      <c r="P255" s="66" t="s">
        <v>1958</v>
      </c>
      <c r="Q255" s="35"/>
      <c r="R255" s="30" t="s">
        <v>652</v>
      </c>
      <c r="S255" s="30" t="s">
        <v>1949</v>
      </c>
      <c r="T255" s="30" t="s">
        <v>1584</v>
      </c>
      <c r="V255" s="30" t="s">
        <v>119</v>
      </c>
      <c r="W255" s="30" t="s">
        <v>1954</v>
      </c>
      <c r="X255" s="35" t="s">
        <v>1948</v>
      </c>
      <c r="Y255" s="78">
        <v>44644</v>
      </c>
      <c r="Z255" s="78">
        <v>44644</v>
      </c>
      <c r="AA255" s="182" t="str">
        <f t="shared" ca="1" si="16"/>
        <v>0 Years 10 Months 6 Days</v>
      </c>
      <c r="AB255" s="35">
        <v>39500</v>
      </c>
      <c r="AC255" s="30" t="s">
        <v>1949</v>
      </c>
      <c r="AD255" s="30"/>
      <c r="AE255" s="292"/>
      <c r="AF255" s="20"/>
      <c r="AG255" s="12" t="s">
        <v>1750</v>
      </c>
      <c r="AH255" s="7" t="s">
        <v>1880</v>
      </c>
      <c r="AI255" s="12" t="s">
        <v>1751</v>
      </c>
      <c r="AJ255" s="7" t="s">
        <v>1881</v>
      </c>
    </row>
    <row r="256" spans="1:36" x14ac:dyDescent="0.25">
      <c r="A256" s="59">
        <v>254</v>
      </c>
      <c r="B256" s="26" t="s">
        <v>79</v>
      </c>
      <c r="C256" s="183" t="s">
        <v>304</v>
      </c>
      <c r="D256" s="183" t="s">
        <v>315</v>
      </c>
      <c r="E256" s="27" t="s">
        <v>441</v>
      </c>
      <c r="F256" s="30" t="s">
        <v>654</v>
      </c>
      <c r="G256" s="288" t="s">
        <v>125</v>
      </c>
      <c r="H256" s="12" t="s">
        <v>1645</v>
      </c>
      <c r="I256" s="30"/>
      <c r="J256" s="30"/>
      <c r="K256" s="30"/>
      <c r="L256" s="7" t="s">
        <v>1719</v>
      </c>
      <c r="M256" s="39" t="s">
        <v>1650</v>
      </c>
      <c r="N256" s="12" t="s">
        <v>1651</v>
      </c>
      <c r="O256" s="12" t="s">
        <v>1652</v>
      </c>
      <c r="P256" s="66" t="s">
        <v>1958</v>
      </c>
      <c r="Q256" s="35"/>
      <c r="R256" s="30" t="s">
        <v>652</v>
      </c>
      <c r="S256" s="30" t="s">
        <v>1949</v>
      </c>
      <c r="T256" s="30" t="s">
        <v>1584</v>
      </c>
      <c r="V256" s="30" t="s">
        <v>119</v>
      </c>
      <c r="W256" s="30" t="s">
        <v>1954</v>
      </c>
      <c r="X256" s="35" t="s">
        <v>1948</v>
      </c>
      <c r="Y256" s="78">
        <v>44644</v>
      </c>
      <c r="Z256" s="78">
        <v>44644</v>
      </c>
      <c r="AA256" s="182" t="str">
        <f t="shared" ca="1" si="16"/>
        <v>0 Years 10 Months 6 Days</v>
      </c>
      <c r="AB256" s="35">
        <v>39500</v>
      </c>
      <c r="AC256" s="30" t="s">
        <v>1949</v>
      </c>
      <c r="AD256" s="30"/>
      <c r="AE256" s="292"/>
      <c r="AF256" s="20"/>
      <c r="AG256" s="12" t="s">
        <v>1750</v>
      </c>
      <c r="AH256" s="7" t="s">
        <v>1882</v>
      </c>
      <c r="AI256" s="12" t="s">
        <v>1751</v>
      </c>
      <c r="AJ256" s="7" t="s">
        <v>1883</v>
      </c>
    </row>
    <row r="257" spans="1:36" x14ac:dyDescent="0.25">
      <c r="A257" s="59">
        <v>255</v>
      </c>
      <c r="B257" s="26" t="s">
        <v>79</v>
      </c>
      <c r="C257" s="183" t="s">
        <v>304</v>
      </c>
      <c r="D257" s="183" t="s">
        <v>315</v>
      </c>
      <c r="E257" s="27" t="s">
        <v>441</v>
      </c>
      <c r="F257" s="30" t="s">
        <v>654</v>
      </c>
      <c r="G257" s="288" t="s">
        <v>125</v>
      </c>
      <c r="H257" s="12" t="s">
        <v>1645</v>
      </c>
      <c r="I257" s="30"/>
      <c r="J257" s="30"/>
      <c r="K257" s="30"/>
      <c r="L257" s="7" t="s">
        <v>1720</v>
      </c>
      <c r="M257" s="39" t="s">
        <v>1650</v>
      </c>
      <c r="N257" s="12" t="s">
        <v>1651</v>
      </c>
      <c r="O257" s="12" t="s">
        <v>1652</v>
      </c>
      <c r="P257" s="66" t="s">
        <v>1958</v>
      </c>
      <c r="Q257" s="35"/>
      <c r="R257" s="30" t="s">
        <v>652</v>
      </c>
      <c r="S257" s="30" t="s">
        <v>1949</v>
      </c>
      <c r="T257" s="30" t="s">
        <v>1584</v>
      </c>
      <c r="V257" s="30" t="s">
        <v>119</v>
      </c>
      <c r="W257" s="30" t="s">
        <v>1954</v>
      </c>
      <c r="X257" s="35" t="s">
        <v>1948</v>
      </c>
      <c r="Y257" s="78">
        <v>44644</v>
      </c>
      <c r="Z257" s="78">
        <v>44644</v>
      </c>
      <c r="AA257" s="182" t="str">
        <f t="shared" ca="1" si="16"/>
        <v>0 Years 10 Months 6 Days</v>
      </c>
      <c r="AB257" s="35">
        <v>39500</v>
      </c>
      <c r="AC257" s="30" t="s">
        <v>1949</v>
      </c>
      <c r="AD257" s="30"/>
      <c r="AE257" s="292"/>
      <c r="AF257" s="20"/>
      <c r="AG257" s="12" t="s">
        <v>1750</v>
      </c>
      <c r="AH257" s="7" t="s">
        <v>1884</v>
      </c>
      <c r="AI257" s="12" t="s">
        <v>1751</v>
      </c>
      <c r="AJ257" s="7" t="s">
        <v>1885</v>
      </c>
    </row>
    <row r="258" spans="1:36" x14ac:dyDescent="0.25">
      <c r="A258" s="59">
        <v>256</v>
      </c>
      <c r="B258" s="26" t="s">
        <v>79</v>
      </c>
      <c r="C258" s="183" t="s">
        <v>304</v>
      </c>
      <c r="D258" s="183" t="s">
        <v>315</v>
      </c>
      <c r="E258" s="27" t="s">
        <v>441</v>
      </c>
      <c r="F258" s="30" t="s">
        <v>654</v>
      </c>
      <c r="G258" s="288" t="s">
        <v>125</v>
      </c>
      <c r="H258" s="12" t="s">
        <v>1645</v>
      </c>
      <c r="I258" s="30"/>
      <c r="J258" s="30"/>
      <c r="K258" s="30"/>
      <c r="L258" s="7" t="s">
        <v>1721</v>
      </c>
      <c r="M258" s="39" t="s">
        <v>1650</v>
      </c>
      <c r="N258" s="12" t="s">
        <v>1651</v>
      </c>
      <c r="O258" s="12" t="s">
        <v>1652</v>
      </c>
      <c r="P258" s="66" t="s">
        <v>1958</v>
      </c>
      <c r="Q258" s="35"/>
      <c r="R258" s="30" t="s">
        <v>652</v>
      </c>
      <c r="S258" s="30" t="s">
        <v>1949</v>
      </c>
      <c r="T258" s="30" t="s">
        <v>1584</v>
      </c>
      <c r="V258" s="30" t="s">
        <v>119</v>
      </c>
      <c r="W258" s="30" t="s">
        <v>1954</v>
      </c>
      <c r="X258" s="35" t="s">
        <v>1948</v>
      </c>
      <c r="Y258" s="78">
        <v>44644</v>
      </c>
      <c r="Z258" s="78">
        <v>44644</v>
      </c>
      <c r="AA258" s="182" t="str">
        <f t="shared" ca="1" si="16"/>
        <v>0 Years 10 Months 6 Days</v>
      </c>
      <c r="AB258" s="35">
        <v>39500</v>
      </c>
      <c r="AC258" s="30" t="s">
        <v>1949</v>
      </c>
      <c r="AD258" s="30"/>
      <c r="AE258" s="292"/>
      <c r="AF258" s="20"/>
      <c r="AG258" s="12" t="s">
        <v>1750</v>
      </c>
      <c r="AH258" s="7" t="s">
        <v>1886</v>
      </c>
      <c r="AI258" s="12" t="s">
        <v>1751</v>
      </c>
      <c r="AJ258" s="7" t="s">
        <v>1887</v>
      </c>
    </row>
    <row r="259" spans="1:36" x14ac:dyDescent="0.25">
      <c r="A259" s="59">
        <v>257</v>
      </c>
      <c r="B259" s="26" t="s">
        <v>79</v>
      </c>
      <c r="C259" s="183" t="s">
        <v>304</v>
      </c>
      <c r="D259" s="183" t="s">
        <v>315</v>
      </c>
      <c r="E259" s="27" t="s">
        <v>441</v>
      </c>
      <c r="F259" s="30" t="s">
        <v>654</v>
      </c>
      <c r="G259" s="288" t="s">
        <v>125</v>
      </c>
      <c r="H259" s="12" t="s">
        <v>1645</v>
      </c>
      <c r="I259" s="30"/>
      <c r="J259" s="30"/>
      <c r="K259" s="30"/>
      <c r="L259" s="7" t="s">
        <v>1722</v>
      </c>
      <c r="M259" s="39" t="s">
        <v>1650</v>
      </c>
      <c r="N259" s="12" t="s">
        <v>1651</v>
      </c>
      <c r="O259" s="12" t="s">
        <v>1652</v>
      </c>
      <c r="P259" s="66" t="s">
        <v>1958</v>
      </c>
      <c r="Q259" s="35"/>
      <c r="R259" s="30" t="s">
        <v>652</v>
      </c>
      <c r="S259" s="30" t="s">
        <v>1949</v>
      </c>
      <c r="T259" s="30" t="s">
        <v>1584</v>
      </c>
      <c r="V259" s="30" t="s">
        <v>119</v>
      </c>
      <c r="W259" s="30" t="s">
        <v>1954</v>
      </c>
      <c r="X259" s="35" t="s">
        <v>1948</v>
      </c>
      <c r="Y259" s="78">
        <v>44644</v>
      </c>
      <c r="Z259" s="78">
        <v>44644</v>
      </c>
      <c r="AA259" s="182" t="str">
        <f t="shared" ca="1" si="16"/>
        <v>0 Years 10 Months 6 Days</v>
      </c>
      <c r="AB259" s="35">
        <v>39500</v>
      </c>
      <c r="AC259" s="30" t="s">
        <v>1949</v>
      </c>
      <c r="AD259" s="30"/>
      <c r="AE259" s="292"/>
      <c r="AF259" s="20"/>
      <c r="AG259" s="12" t="s">
        <v>1750</v>
      </c>
      <c r="AH259" s="7" t="s">
        <v>1888</v>
      </c>
      <c r="AI259" s="12" t="s">
        <v>1751</v>
      </c>
      <c r="AJ259" s="7" t="s">
        <v>1889</v>
      </c>
    </row>
    <row r="260" spans="1:36" x14ac:dyDescent="0.25">
      <c r="A260" s="59">
        <v>258</v>
      </c>
      <c r="B260" s="26" t="s">
        <v>79</v>
      </c>
      <c r="C260" s="183" t="s">
        <v>304</v>
      </c>
      <c r="D260" s="183" t="s">
        <v>315</v>
      </c>
      <c r="E260" s="27" t="s">
        <v>441</v>
      </c>
      <c r="F260" s="30" t="s">
        <v>654</v>
      </c>
      <c r="G260" s="288" t="s">
        <v>125</v>
      </c>
      <c r="H260" s="12" t="s">
        <v>1645</v>
      </c>
      <c r="I260" s="30"/>
      <c r="J260" s="30"/>
      <c r="K260" s="30"/>
      <c r="L260" s="7" t="s">
        <v>1723</v>
      </c>
      <c r="M260" s="39" t="s">
        <v>1650</v>
      </c>
      <c r="N260" s="12" t="s">
        <v>1651</v>
      </c>
      <c r="O260" s="12" t="s">
        <v>1652</v>
      </c>
      <c r="P260" s="66" t="s">
        <v>1958</v>
      </c>
      <c r="Q260" s="35"/>
      <c r="R260" s="30" t="s">
        <v>652</v>
      </c>
      <c r="S260" s="30" t="s">
        <v>1949</v>
      </c>
      <c r="T260" s="30" t="s">
        <v>1584</v>
      </c>
      <c r="V260" s="30" t="s">
        <v>119</v>
      </c>
      <c r="W260" s="30" t="s">
        <v>1954</v>
      </c>
      <c r="X260" s="35" t="s">
        <v>1948</v>
      </c>
      <c r="Y260" s="78">
        <v>44644</v>
      </c>
      <c r="Z260" s="78">
        <v>44644</v>
      </c>
      <c r="AA260" s="182" t="str">
        <f t="shared" ca="1" si="16"/>
        <v>0 Years 10 Months 6 Days</v>
      </c>
      <c r="AB260" s="35">
        <v>39500</v>
      </c>
      <c r="AC260" s="30" t="s">
        <v>1949</v>
      </c>
      <c r="AD260" s="30"/>
      <c r="AE260" s="292"/>
      <c r="AF260" s="20"/>
      <c r="AG260" s="12" t="s">
        <v>1750</v>
      </c>
      <c r="AH260" s="7" t="s">
        <v>1890</v>
      </c>
      <c r="AI260" s="12" t="s">
        <v>1751</v>
      </c>
      <c r="AJ260" s="7" t="s">
        <v>1891</v>
      </c>
    </row>
    <row r="261" spans="1:36" x14ac:dyDescent="0.25">
      <c r="A261" s="59">
        <v>259</v>
      </c>
      <c r="B261" s="25" t="s">
        <v>78</v>
      </c>
      <c r="C261" s="27" t="s">
        <v>103</v>
      </c>
      <c r="D261" s="27" t="s">
        <v>104</v>
      </c>
      <c r="E261" s="27" t="s">
        <v>441</v>
      </c>
      <c r="F261" s="30" t="s">
        <v>654</v>
      </c>
      <c r="G261" s="288" t="s">
        <v>125</v>
      </c>
      <c r="H261" s="12" t="s">
        <v>1645</v>
      </c>
      <c r="I261" s="30"/>
      <c r="J261" s="30"/>
      <c r="K261" s="30"/>
      <c r="L261" s="7" t="s">
        <v>1724</v>
      </c>
      <c r="M261" s="39" t="s">
        <v>1650</v>
      </c>
      <c r="N261" s="12" t="s">
        <v>1651</v>
      </c>
      <c r="O261" s="12" t="s">
        <v>1652</v>
      </c>
      <c r="P261" s="66" t="s">
        <v>1958</v>
      </c>
      <c r="Q261" s="35"/>
      <c r="R261" s="30" t="s">
        <v>652</v>
      </c>
      <c r="S261" s="30" t="s">
        <v>1949</v>
      </c>
      <c r="T261" s="30" t="s">
        <v>1584</v>
      </c>
      <c r="V261" s="30" t="s">
        <v>119</v>
      </c>
      <c r="W261" s="30" t="s">
        <v>1954</v>
      </c>
      <c r="X261" s="35" t="s">
        <v>1948</v>
      </c>
      <c r="Y261" s="78">
        <v>44644</v>
      </c>
      <c r="Z261" s="78">
        <v>44644</v>
      </c>
      <c r="AA261" s="182" t="str">
        <f t="shared" ca="1" si="16"/>
        <v>0 Years 10 Months 6 Days</v>
      </c>
      <c r="AB261" s="35">
        <v>39500</v>
      </c>
      <c r="AC261" s="30" t="s">
        <v>1949</v>
      </c>
      <c r="AD261" s="30"/>
      <c r="AE261" s="292"/>
      <c r="AF261" s="20"/>
      <c r="AG261" s="12" t="s">
        <v>1750</v>
      </c>
      <c r="AH261" s="7" t="s">
        <v>1892</v>
      </c>
      <c r="AI261" s="12" t="s">
        <v>1751</v>
      </c>
      <c r="AJ261" s="7" t="s">
        <v>1893</v>
      </c>
    </row>
    <row r="262" spans="1:36" x14ac:dyDescent="0.25">
      <c r="A262" s="59">
        <v>260</v>
      </c>
      <c r="B262" s="25" t="s">
        <v>78</v>
      </c>
      <c r="C262" s="27" t="s">
        <v>103</v>
      </c>
      <c r="D262" s="27" t="s">
        <v>104</v>
      </c>
      <c r="E262" s="27" t="s">
        <v>441</v>
      </c>
      <c r="F262" s="30" t="s">
        <v>654</v>
      </c>
      <c r="G262" s="288" t="s">
        <v>125</v>
      </c>
      <c r="H262" s="12" t="s">
        <v>1645</v>
      </c>
      <c r="I262" s="30"/>
      <c r="J262" s="30"/>
      <c r="K262" s="30"/>
      <c r="L262" s="7" t="s">
        <v>1725</v>
      </c>
      <c r="M262" s="39" t="s">
        <v>1650</v>
      </c>
      <c r="N262" s="12" t="s">
        <v>1651</v>
      </c>
      <c r="O262" s="12" t="s">
        <v>1652</v>
      </c>
      <c r="P262" s="66" t="s">
        <v>1958</v>
      </c>
      <c r="Q262" s="35"/>
      <c r="R262" s="30" t="s">
        <v>652</v>
      </c>
      <c r="S262" s="30" t="s">
        <v>1949</v>
      </c>
      <c r="T262" s="30" t="s">
        <v>1584</v>
      </c>
      <c r="V262" s="30" t="s">
        <v>119</v>
      </c>
      <c r="W262" s="30" t="s">
        <v>1954</v>
      </c>
      <c r="X262" s="35" t="s">
        <v>1948</v>
      </c>
      <c r="Y262" s="78">
        <v>44644</v>
      </c>
      <c r="Z262" s="78">
        <v>44644</v>
      </c>
      <c r="AA262" s="182" t="str">
        <f t="shared" ca="1" si="16"/>
        <v>0 Years 10 Months 6 Days</v>
      </c>
      <c r="AB262" s="35">
        <v>39500</v>
      </c>
      <c r="AC262" s="30" t="s">
        <v>1949</v>
      </c>
      <c r="AD262" s="30"/>
      <c r="AE262" s="292"/>
      <c r="AF262" s="20"/>
      <c r="AG262" s="12" t="s">
        <v>1750</v>
      </c>
      <c r="AH262" s="7" t="s">
        <v>1894</v>
      </c>
      <c r="AI262" s="12" t="s">
        <v>1751</v>
      </c>
      <c r="AJ262" s="7" t="s">
        <v>1895</v>
      </c>
    </row>
    <row r="263" spans="1:36" x14ac:dyDescent="0.25">
      <c r="A263" s="59">
        <v>261</v>
      </c>
      <c r="B263" s="142" t="s">
        <v>78</v>
      </c>
      <c r="C263" s="29" t="s">
        <v>103</v>
      </c>
      <c r="D263" s="29" t="s">
        <v>104</v>
      </c>
      <c r="E263" s="27" t="s">
        <v>441</v>
      </c>
      <c r="F263" s="30" t="s">
        <v>654</v>
      </c>
      <c r="G263" s="288" t="s">
        <v>125</v>
      </c>
      <c r="H263" s="12" t="s">
        <v>1645</v>
      </c>
      <c r="I263" s="30"/>
      <c r="J263" s="30"/>
      <c r="K263" s="30"/>
      <c r="L263" s="7" t="s">
        <v>1726</v>
      </c>
      <c r="M263" s="39" t="s">
        <v>1650</v>
      </c>
      <c r="N263" s="12" t="s">
        <v>1651</v>
      </c>
      <c r="O263" s="12" t="s">
        <v>1652</v>
      </c>
      <c r="P263" s="66" t="s">
        <v>1958</v>
      </c>
      <c r="Q263" s="35"/>
      <c r="R263" s="30" t="s">
        <v>652</v>
      </c>
      <c r="S263" s="30" t="s">
        <v>1949</v>
      </c>
      <c r="T263" s="30" t="s">
        <v>1584</v>
      </c>
      <c r="V263" s="30" t="s">
        <v>119</v>
      </c>
      <c r="W263" s="30" t="s">
        <v>1954</v>
      </c>
      <c r="X263" s="35" t="s">
        <v>1948</v>
      </c>
      <c r="Y263" s="78">
        <v>44644</v>
      </c>
      <c r="Z263" s="78">
        <v>44644</v>
      </c>
      <c r="AA263" s="182" t="str">
        <f t="shared" ca="1" si="16"/>
        <v>0 Years 10 Months 6 Days</v>
      </c>
      <c r="AB263" s="35">
        <v>39500</v>
      </c>
      <c r="AC263" s="30" t="s">
        <v>1949</v>
      </c>
      <c r="AD263" s="30"/>
      <c r="AE263" s="292"/>
      <c r="AF263" s="20"/>
      <c r="AG263" s="12" t="s">
        <v>1750</v>
      </c>
      <c r="AH263" s="7" t="s">
        <v>1896</v>
      </c>
      <c r="AI263" s="12" t="s">
        <v>1751</v>
      </c>
      <c r="AJ263" s="7" t="s">
        <v>1897</v>
      </c>
    </row>
    <row r="264" spans="1:36" x14ac:dyDescent="0.25">
      <c r="A264" s="59">
        <v>262</v>
      </c>
      <c r="B264" s="25" t="s">
        <v>78</v>
      </c>
      <c r="C264" s="27" t="s">
        <v>103</v>
      </c>
      <c r="D264" s="27" t="s">
        <v>104</v>
      </c>
      <c r="E264" s="140" t="s">
        <v>441</v>
      </c>
      <c r="F264" s="30" t="s">
        <v>654</v>
      </c>
      <c r="G264" s="288" t="s">
        <v>125</v>
      </c>
      <c r="H264" s="12" t="s">
        <v>1645</v>
      </c>
      <c r="I264" s="30"/>
      <c r="J264" s="30"/>
      <c r="K264" s="30"/>
      <c r="L264" s="7" t="s">
        <v>1727</v>
      </c>
      <c r="M264" s="39" t="s">
        <v>1650</v>
      </c>
      <c r="N264" s="12" t="s">
        <v>1651</v>
      </c>
      <c r="O264" s="12" t="s">
        <v>1652</v>
      </c>
      <c r="P264" s="66" t="s">
        <v>1958</v>
      </c>
      <c r="Q264" s="35"/>
      <c r="R264" s="30" t="s">
        <v>652</v>
      </c>
      <c r="S264" s="30" t="s">
        <v>1949</v>
      </c>
      <c r="T264" s="30" t="s">
        <v>1584</v>
      </c>
      <c r="V264" s="30" t="s">
        <v>119</v>
      </c>
      <c r="W264" s="30" t="s">
        <v>1954</v>
      </c>
      <c r="X264" s="35" t="s">
        <v>1948</v>
      </c>
      <c r="Y264" s="78">
        <v>44644</v>
      </c>
      <c r="Z264" s="78">
        <v>44644</v>
      </c>
      <c r="AA264" s="182" t="str">
        <f t="shared" ca="1" si="16"/>
        <v>0 Years 10 Months 6 Days</v>
      </c>
      <c r="AB264" s="35">
        <v>39500</v>
      </c>
      <c r="AC264" s="30" t="s">
        <v>1949</v>
      </c>
      <c r="AD264" s="30"/>
      <c r="AE264" s="292"/>
      <c r="AF264" s="20"/>
      <c r="AG264" s="12" t="s">
        <v>1750</v>
      </c>
      <c r="AH264" s="7" t="s">
        <v>1898</v>
      </c>
      <c r="AI264" s="12" t="s">
        <v>1751</v>
      </c>
      <c r="AJ264" s="7" t="s">
        <v>1899</v>
      </c>
    </row>
    <row r="265" spans="1:36" x14ac:dyDescent="0.25">
      <c r="A265" s="59">
        <v>263</v>
      </c>
      <c r="B265" s="267" t="s">
        <v>78</v>
      </c>
      <c r="C265" s="28" t="s">
        <v>103</v>
      </c>
      <c r="D265" s="28" t="s">
        <v>104</v>
      </c>
      <c r="E265" s="27" t="s">
        <v>441</v>
      </c>
      <c r="F265" s="30" t="s">
        <v>654</v>
      </c>
      <c r="G265" s="288" t="s">
        <v>125</v>
      </c>
      <c r="H265" s="12" t="s">
        <v>1645</v>
      </c>
      <c r="I265" s="30"/>
      <c r="J265" s="30"/>
      <c r="K265" s="30"/>
      <c r="L265" s="7" t="s">
        <v>1728</v>
      </c>
      <c r="M265" s="39" t="s">
        <v>1650</v>
      </c>
      <c r="N265" s="12" t="s">
        <v>1651</v>
      </c>
      <c r="O265" s="12" t="s">
        <v>1652</v>
      </c>
      <c r="P265" s="66" t="s">
        <v>1958</v>
      </c>
      <c r="Q265" s="35"/>
      <c r="R265" s="30" t="s">
        <v>652</v>
      </c>
      <c r="S265" s="30" t="s">
        <v>1949</v>
      </c>
      <c r="T265" s="30" t="s">
        <v>1584</v>
      </c>
      <c r="V265" s="30" t="s">
        <v>119</v>
      </c>
      <c r="W265" s="30" t="s">
        <v>1954</v>
      </c>
      <c r="X265" s="35" t="s">
        <v>1948</v>
      </c>
      <c r="Y265" s="78">
        <v>44644</v>
      </c>
      <c r="Z265" s="78">
        <v>44644</v>
      </c>
      <c r="AA265" s="182" t="str">
        <f t="shared" ca="1" si="16"/>
        <v>0 Years 10 Months 6 Days</v>
      </c>
      <c r="AB265" s="35">
        <v>39500</v>
      </c>
      <c r="AC265" s="30" t="s">
        <v>1949</v>
      </c>
      <c r="AD265" s="30"/>
      <c r="AE265" s="292"/>
      <c r="AF265" s="20"/>
      <c r="AG265" s="12" t="s">
        <v>1750</v>
      </c>
      <c r="AH265" s="7" t="s">
        <v>1900</v>
      </c>
      <c r="AI265" s="12" t="s">
        <v>1751</v>
      </c>
      <c r="AJ265" s="7" t="s">
        <v>1901</v>
      </c>
    </row>
    <row r="266" spans="1:36" x14ac:dyDescent="0.25">
      <c r="A266" s="59">
        <v>264</v>
      </c>
      <c r="B266" s="25" t="s">
        <v>78</v>
      </c>
      <c r="C266" s="27" t="s">
        <v>103</v>
      </c>
      <c r="D266" s="27" t="s">
        <v>104</v>
      </c>
      <c r="E266" s="27" t="s">
        <v>441</v>
      </c>
      <c r="F266" s="30" t="s">
        <v>654</v>
      </c>
      <c r="G266" s="288" t="s">
        <v>125</v>
      </c>
      <c r="H266" s="12" t="s">
        <v>1645</v>
      </c>
      <c r="I266" s="30"/>
      <c r="J266" s="30"/>
      <c r="K266" s="30"/>
      <c r="L266" s="7" t="s">
        <v>1729</v>
      </c>
      <c r="M266" s="39" t="s">
        <v>1650</v>
      </c>
      <c r="N266" s="12" t="s">
        <v>1651</v>
      </c>
      <c r="O266" s="12" t="s">
        <v>1652</v>
      </c>
      <c r="P266" s="66" t="s">
        <v>1958</v>
      </c>
      <c r="Q266" s="35"/>
      <c r="R266" s="30" t="s">
        <v>652</v>
      </c>
      <c r="S266" s="30" t="s">
        <v>1949</v>
      </c>
      <c r="T266" s="30" t="s">
        <v>1584</v>
      </c>
      <c r="V266" s="30" t="s">
        <v>119</v>
      </c>
      <c r="W266" s="30" t="s">
        <v>1954</v>
      </c>
      <c r="X266" s="35" t="s">
        <v>1948</v>
      </c>
      <c r="Y266" s="78">
        <v>44644</v>
      </c>
      <c r="Z266" s="78">
        <v>44644</v>
      </c>
      <c r="AA266" s="182" t="str">
        <f t="shared" ca="1" si="16"/>
        <v>0 Years 10 Months 6 Days</v>
      </c>
      <c r="AB266" s="35">
        <v>39500</v>
      </c>
      <c r="AC266" s="30" t="s">
        <v>1949</v>
      </c>
      <c r="AD266" s="30"/>
      <c r="AE266" s="292"/>
      <c r="AF266" s="20"/>
      <c r="AG266" s="12" t="s">
        <v>1750</v>
      </c>
      <c r="AH266" s="7" t="s">
        <v>1902</v>
      </c>
      <c r="AI266" s="12" t="s">
        <v>1751</v>
      </c>
      <c r="AJ266" s="7" t="s">
        <v>1903</v>
      </c>
    </row>
    <row r="267" spans="1:36" x14ac:dyDescent="0.25">
      <c r="A267" s="59">
        <v>265</v>
      </c>
      <c r="B267" s="25" t="s">
        <v>78</v>
      </c>
      <c r="C267" s="27" t="s">
        <v>103</v>
      </c>
      <c r="D267" s="27" t="s">
        <v>104</v>
      </c>
      <c r="E267" s="27" t="s">
        <v>441</v>
      </c>
      <c r="F267" s="30" t="s">
        <v>654</v>
      </c>
      <c r="G267" s="288" t="s">
        <v>125</v>
      </c>
      <c r="H267" s="12" t="s">
        <v>1645</v>
      </c>
      <c r="I267" s="30"/>
      <c r="J267" s="30"/>
      <c r="K267" s="30"/>
      <c r="L267" s="7" t="s">
        <v>1730</v>
      </c>
      <c r="M267" s="39" t="s">
        <v>1650</v>
      </c>
      <c r="N267" s="12" t="s">
        <v>1651</v>
      </c>
      <c r="O267" s="12" t="s">
        <v>1652</v>
      </c>
      <c r="P267" s="66" t="s">
        <v>1958</v>
      </c>
      <c r="Q267" s="35"/>
      <c r="R267" s="30" t="s">
        <v>652</v>
      </c>
      <c r="S267" s="30" t="s">
        <v>1949</v>
      </c>
      <c r="T267" s="30" t="s">
        <v>1584</v>
      </c>
      <c r="V267" s="30" t="s">
        <v>119</v>
      </c>
      <c r="W267" s="30" t="s">
        <v>1954</v>
      </c>
      <c r="X267" s="35" t="s">
        <v>1948</v>
      </c>
      <c r="Y267" s="78">
        <v>44644</v>
      </c>
      <c r="Z267" s="78">
        <v>44644</v>
      </c>
      <c r="AA267" s="182" t="str">
        <f t="shared" ca="1" si="16"/>
        <v>0 Years 10 Months 6 Days</v>
      </c>
      <c r="AB267" s="35">
        <v>39500</v>
      </c>
      <c r="AC267" s="30" t="s">
        <v>1949</v>
      </c>
      <c r="AD267" s="30"/>
      <c r="AE267" s="292"/>
      <c r="AF267" s="20"/>
      <c r="AG267" s="12" t="s">
        <v>1750</v>
      </c>
      <c r="AH267" s="7" t="s">
        <v>1904</v>
      </c>
      <c r="AI267" s="12" t="s">
        <v>1751</v>
      </c>
      <c r="AJ267" s="7" t="s">
        <v>1905</v>
      </c>
    </row>
    <row r="268" spans="1:36" x14ac:dyDescent="0.25">
      <c r="A268" s="59">
        <v>266</v>
      </c>
      <c r="B268" s="25" t="s">
        <v>78</v>
      </c>
      <c r="C268" s="27" t="s">
        <v>103</v>
      </c>
      <c r="D268" s="27" t="s">
        <v>104</v>
      </c>
      <c r="E268" s="27" t="s">
        <v>441</v>
      </c>
      <c r="F268" s="30" t="s">
        <v>654</v>
      </c>
      <c r="G268" s="288" t="s">
        <v>125</v>
      </c>
      <c r="H268" s="12" t="s">
        <v>1645</v>
      </c>
      <c r="I268" s="30"/>
      <c r="J268" s="30"/>
      <c r="K268" s="30"/>
      <c r="L268" s="7" t="s">
        <v>1731</v>
      </c>
      <c r="M268" s="39" t="s">
        <v>1650</v>
      </c>
      <c r="N268" s="12" t="s">
        <v>1651</v>
      </c>
      <c r="O268" s="12" t="s">
        <v>1652</v>
      </c>
      <c r="P268" s="66" t="s">
        <v>1958</v>
      </c>
      <c r="Q268" s="35"/>
      <c r="R268" s="30" t="s">
        <v>652</v>
      </c>
      <c r="S268" s="30" t="s">
        <v>1949</v>
      </c>
      <c r="T268" s="30" t="s">
        <v>1584</v>
      </c>
      <c r="V268" s="30" t="s">
        <v>119</v>
      </c>
      <c r="W268" s="30" t="s">
        <v>1954</v>
      </c>
      <c r="X268" s="35" t="s">
        <v>1948</v>
      </c>
      <c r="Y268" s="78">
        <v>44644</v>
      </c>
      <c r="Z268" s="78">
        <v>44644</v>
      </c>
      <c r="AA268" s="182" t="str">
        <f t="shared" ca="1" si="16"/>
        <v>0 Years 10 Months 6 Days</v>
      </c>
      <c r="AB268" s="35">
        <v>39500</v>
      </c>
      <c r="AC268" s="30" t="s">
        <v>1949</v>
      </c>
      <c r="AD268" s="30"/>
      <c r="AE268" s="292"/>
      <c r="AF268" s="20"/>
      <c r="AG268" s="12" t="s">
        <v>1750</v>
      </c>
      <c r="AH268" s="7" t="s">
        <v>1906</v>
      </c>
      <c r="AI268" s="12" t="s">
        <v>1751</v>
      </c>
      <c r="AJ268" s="7" t="s">
        <v>1907</v>
      </c>
    </row>
    <row r="269" spans="1:36" x14ac:dyDescent="0.25">
      <c r="A269" s="59">
        <v>267</v>
      </c>
      <c r="B269" s="25" t="s">
        <v>78</v>
      </c>
      <c r="C269" s="27" t="s">
        <v>103</v>
      </c>
      <c r="D269" s="27" t="s">
        <v>104</v>
      </c>
      <c r="E269" s="27" t="s">
        <v>441</v>
      </c>
      <c r="F269" s="30" t="s">
        <v>654</v>
      </c>
      <c r="G269" s="288" t="s">
        <v>125</v>
      </c>
      <c r="H269" s="12" t="s">
        <v>1645</v>
      </c>
      <c r="I269" s="30"/>
      <c r="J269" s="30"/>
      <c r="K269" s="30"/>
      <c r="L269" s="7" t="s">
        <v>1732</v>
      </c>
      <c r="M269" s="39" t="s">
        <v>1650</v>
      </c>
      <c r="N269" s="12" t="s">
        <v>1651</v>
      </c>
      <c r="O269" s="12" t="s">
        <v>1652</v>
      </c>
      <c r="P269" s="66" t="s">
        <v>1958</v>
      </c>
      <c r="Q269" s="35"/>
      <c r="R269" s="30" t="s">
        <v>652</v>
      </c>
      <c r="S269" s="30" t="s">
        <v>1949</v>
      </c>
      <c r="T269" s="30" t="s">
        <v>1584</v>
      </c>
      <c r="V269" s="30" t="s">
        <v>119</v>
      </c>
      <c r="W269" s="30" t="s">
        <v>1954</v>
      </c>
      <c r="X269" s="35" t="s">
        <v>1948</v>
      </c>
      <c r="Y269" s="78">
        <v>44644</v>
      </c>
      <c r="Z269" s="78">
        <v>44644</v>
      </c>
      <c r="AA269" s="182" t="str">
        <f t="shared" ca="1" si="16"/>
        <v>0 Years 10 Months 6 Days</v>
      </c>
      <c r="AB269" s="35">
        <v>39500</v>
      </c>
      <c r="AC269" s="30" t="s">
        <v>1949</v>
      </c>
      <c r="AD269" s="30"/>
      <c r="AE269" s="292"/>
      <c r="AF269" s="20"/>
      <c r="AG269" s="12" t="s">
        <v>1750</v>
      </c>
      <c r="AH269" s="7" t="s">
        <v>1908</v>
      </c>
      <c r="AI269" s="12" t="s">
        <v>1751</v>
      </c>
      <c r="AJ269" s="7" t="s">
        <v>1909</v>
      </c>
    </row>
    <row r="270" spans="1:36" x14ac:dyDescent="0.25">
      <c r="A270" s="59">
        <v>268</v>
      </c>
      <c r="B270" s="25" t="s">
        <v>78</v>
      </c>
      <c r="C270" s="27" t="s">
        <v>103</v>
      </c>
      <c r="D270" s="27" t="s">
        <v>104</v>
      </c>
      <c r="E270" s="27" t="s">
        <v>441</v>
      </c>
      <c r="F270" s="30" t="s">
        <v>654</v>
      </c>
      <c r="G270" s="288" t="s">
        <v>125</v>
      </c>
      <c r="H270" s="12" t="s">
        <v>1645</v>
      </c>
      <c r="I270" s="30"/>
      <c r="J270" s="30"/>
      <c r="K270" s="30"/>
      <c r="L270" s="7" t="s">
        <v>1733</v>
      </c>
      <c r="M270" s="39" t="s">
        <v>1650</v>
      </c>
      <c r="N270" s="12" t="s">
        <v>1651</v>
      </c>
      <c r="O270" s="12" t="s">
        <v>1652</v>
      </c>
      <c r="P270" s="66" t="s">
        <v>1958</v>
      </c>
      <c r="Q270" s="35"/>
      <c r="R270" s="30" t="s">
        <v>652</v>
      </c>
      <c r="S270" s="30" t="s">
        <v>1949</v>
      </c>
      <c r="T270" s="30" t="s">
        <v>1584</v>
      </c>
      <c r="V270" s="30" t="s">
        <v>119</v>
      </c>
      <c r="W270" s="30" t="s">
        <v>1954</v>
      </c>
      <c r="X270" s="35" t="s">
        <v>1948</v>
      </c>
      <c r="Y270" s="78">
        <v>44644</v>
      </c>
      <c r="Z270" s="78">
        <v>44644</v>
      </c>
      <c r="AA270" s="182" t="str">
        <f t="shared" ca="1" si="16"/>
        <v>0 Years 10 Months 6 Days</v>
      </c>
      <c r="AB270" s="35">
        <v>39500</v>
      </c>
      <c r="AC270" s="30" t="s">
        <v>1949</v>
      </c>
      <c r="AD270" s="30"/>
      <c r="AE270" s="292"/>
      <c r="AF270" s="20"/>
      <c r="AG270" s="12" t="s">
        <v>1750</v>
      </c>
      <c r="AH270" s="7" t="s">
        <v>1910</v>
      </c>
      <c r="AI270" s="12" t="s">
        <v>1751</v>
      </c>
      <c r="AJ270" s="7" t="s">
        <v>1911</v>
      </c>
    </row>
    <row r="271" spans="1:36" x14ac:dyDescent="0.25">
      <c r="A271" s="59">
        <v>269</v>
      </c>
      <c r="B271" s="142" t="s">
        <v>78</v>
      </c>
      <c r="C271" s="29" t="s">
        <v>103</v>
      </c>
      <c r="D271" s="29" t="s">
        <v>104</v>
      </c>
      <c r="E271" s="27" t="s">
        <v>441</v>
      </c>
      <c r="F271" s="30" t="s">
        <v>654</v>
      </c>
      <c r="G271" s="288" t="s">
        <v>125</v>
      </c>
      <c r="H271" s="12" t="s">
        <v>1645</v>
      </c>
      <c r="I271" s="30"/>
      <c r="J271" s="30"/>
      <c r="K271" s="30"/>
      <c r="L271" s="7" t="s">
        <v>1734</v>
      </c>
      <c r="M271" s="39" t="s">
        <v>1650</v>
      </c>
      <c r="N271" s="12" t="s">
        <v>1651</v>
      </c>
      <c r="O271" s="12" t="s">
        <v>1652</v>
      </c>
      <c r="P271" s="66" t="s">
        <v>1958</v>
      </c>
      <c r="Q271" s="35"/>
      <c r="R271" s="30" t="s">
        <v>652</v>
      </c>
      <c r="S271" s="30" t="s">
        <v>1949</v>
      </c>
      <c r="T271" s="30" t="s">
        <v>1584</v>
      </c>
      <c r="V271" s="30" t="s">
        <v>119</v>
      </c>
      <c r="W271" s="30" t="s">
        <v>1954</v>
      </c>
      <c r="X271" s="35" t="s">
        <v>1948</v>
      </c>
      <c r="Y271" s="78">
        <v>44644</v>
      </c>
      <c r="Z271" s="78">
        <v>44644</v>
      </c>
      <c r="AA271" s="182" t="str">
        <f t="shared" ca="1" si="16"/>
        <v>0 Years 10 Months 6 Days</v>
      </c>
      <c r="AB271" s="35">
        <v>39500</v>
      </c>
      <c r="AC271" s="30" t="s">
        <v>1949</v>
      </c>
      <c r="AD271" s="30"/>
      <c r="AE271" s="292"/>
      <c r="AF271" s="20"/>
      <c r="AG271" s="12" t="s">
        <v>1750</v>
      </c>
      <c r="AH271" s="7" t="s">
        <v>1912</v>
      </c>
      <c r="AI271" s="12" t="s">
        <v>1751</v>
      </c>
      <c r="AJ271" s="7" t="s">
        <v>1913</v>
      </c>
    </row>
    <row r="272" spans="1:36" x14ac:dyDescent="0.25">
      <c r="A272" s="59">
        <v>270</v>
      </c>
      <c r="B272" s="25" t="s">
        <v>78</v>
      </c>
      <c r="C272" s="27" t="s">
        <v>103</v>
      </c>
      <c r="D272" s="27" t="s">
        <v>104</v>
      </c>
      <c r="E272" s="140" t="s">
        <v>441</v>
      </c>
      <c r="F272" s="30" t="s">
        <v>654</v>
      </c>
      <c r="G272" s="288" t="s">
        <v>125</v>
      </c>
      <c r="H272" s="12" t="s">
        <v>1645</v>
      </c>
      <c r="I272" s="30"/>
      <c r="J272" s="30"/>
      <c r="K272" s="30"/>
      <c r="L272" s="7" t="s">
        <v>1735</v>
      </c>
      <c r="M272" s="39" t="s">
        <v>1650</v>
      </c>
      <c r="N272" s="12" t="s">
        <v>1651</v>
      </c>
      <c r="O272" s="12" t="s">
        <v>1652</v>
      </c>
      <c r="P272" s="66" t="s">
        <v>1958</v>
      </c>
      <c r="Q272" s="35"/>
      <c r="R272" s="30" t="s">
        <v>652</v>
      </c>
      <c r="S272" s="30" t="s">
        <v>1949</v>
      </c>
      <c r="T272" s="30" t="s">
        <v>1584</v>
      </c>
      <c r="V272" s="30" t="s">
        <v>119</v>
      </c>
      <c r="W272" s="30" t="s">
        <v>1954</v>
      </c>
      <c r="X272" s="35" t="s">
        <v>1948</v>
      </c>
      <c r="Y272" s="78">
        <v>44644</v>
      </c>
      <c r="Z272" s="78">
        <v>44644</v>
      </c>
      <c r="AA272" s="182" t="str">
        <f t="shared" ca="1" si="16"/>
        <v>0 Years 10 Months 6 Days</v>
      </c>
      <c r="AB272" s="35">
        <v>39500</v>
      </c>
      <c r="AC272" s="30" t="s">
        <v>1949</v>
      </c>
      <c r="AD272" s="30"/>
      <c r="AE272" s="292"/>
      <c r="AF272" s="20"/>
      <c r="AG272" s="12" t="s">
        <v>1750</v>
      </c>
      <c r="AH272" s="7" t="s">
        <v>1914</v>
      </c>
      <c r="AI272" s="12" t="s">
        <v>1751</v>
      </c>
      <c r="AJ272" s="7" t="s">
        <v>1915</v>
      </c>
    </row>
    <row r="273" spans="1:36" x14ac:dyDescent="0.25">
      <c r="A273" s="59">
        <v>271</v>
      </c>
      <c r="B273" s="25" t="s">
        <v>78</v>
      </c>
      <c r="C273" s="27" t="s">
        <v>103</v>
      </c>
      <c r="D273" s="27" t="s">
        <v>104</v>
      </c>
      <c r="E273" s="140" t="s">
        <v>441</v>
      </c>
      <c r="F273" s="30" t="s">
        <v>654</v>
      </c>
      <c r="G273" s="288" t="s">
        <v>125</v>
      </c>
      <c r="H273" s="12" t="s">
        <v>1645</v>
      </c>
      <c r="I273" s="30"/>
      <c r="J273" s="30"/>
      <c r="K273" s="30"/>
      <c r="L273" s="7" t="s">
        <v>1736</v>
      </c>
      <c r="M273" s="39" t="s">
        <v>1650</v>
      </c>
      <c r="N273" s="12" t="s">
        <v>1651</v>
      </c>
      <c r="O273" s="12" t="s">
        <v>1652</v>
      </c>
      <c r="P273" s="66" t="s">
        <v>1958</v>
      </c>
      <c r="Q273" s="35"/>
      <c r="R273" s="30" t="s">
        <v>652</v>
      </c>
      <c r="S273" s="30" t="s">
        <v>1949</v>
      </c>
      <c r="T273" s="30" t="s">
        <v>1584</v>
      </c>
      <c r="V273" s="30" t="s">
        <v>119</v>
      </c>
      <c r="W273" s="30" t="s">
        <v>1954</v>
      </c>
      <c r="X273" s="35" t="s">
        <v>1948</v>
      </c>
      <c r="Y273" s="78">
        <v>44644</v>
      </c>
      <c r="Z273" s="78">
        <v>44644</v>
      </c>
      <c r="AA273" s="182" t="str">
        <f t="shared" ca="1" si="16"/>
        <v>0 Years 10 Months 6 Days</v>
      </c>
      <c r="AB273" s="35">
        <v>39500</v>
      </c>
      <c r="AC273" s="30" t="s">
        <v>1949</v>
      </c>
      <c r="AD273" s="30"/>
      <c r="AE273" s="292"/>
      <c r="AF273" s="20"/>
      <c r="AG273" s="12" t="s">
        <v>1750</v>
      </c>
      <c r="AH273" s="7" t="s">
        <v>1916</v>
      </c>
      <c r="AI273" s="12" t="s">
        <v>1751</v>
      </c>
      <c r="AJ273" s="7" t="s">
        <v>1917</v>
      </c>
    </row>
    <row r="274" spans="1:36" x14ac:dyDescent="0.25">
      <c r="A274" s="59">
        <v>272</v>
      </c>
      <c r="B274" s="151" t="s">
        <v>78</v>
      </c>
      <c r="C274" s="152" t="s">
        <v>103</v>
      </c>
      <c r="D274" s="152" t="s">
        <v>104</v>
      </c>
      <c r="E274" s="27" t="s">
        <v>441</v>
      </c>
      <c r="F274" s="30" t="s">
        <v>654</v>
      </c>
      <c r="G274" s="288" t="s">
        <v>125</v>
      </c>
      <c r="H274" s="12" t="s">
        <v>1645</v>
      </c>
      <c r="I274" s="30"/>
      <c r="J274" s="30"/>
      <c r="K274" s="30"/>
      <c r="L274" s="7" t="s">
        <v>1737</v>
      </c>
      <c r="M274" s="39" t="s">
        <v>1650</v>
      </c>
      <c r="N274" s="12" t="s">
        <v>1651</v>
      </c>
      <c r="O274" s="12" t="s">
        <v>1652</v>
      </c>
      <c r="P274" s="66" t="s">
        <v>1958</v>
      </c>
      <c r="Q274" s="35"/>
      <c r="R274" s="30" t="s">
        <v>652</v>
      </c>
      <c r="S274" s="30" t="s">
        <v>1949</v>
      </c>
      <c r="T274" s="30" t="s">
        <v>1584</v>
      </c>
      <c r="V274" s="30" t="s">
        <v>119</v>
      </c>
      <c r="W274" s="30" t="s">
        <v>1954</v>
      </c>
      <c r="X274" s="35" t="s">
        <v>1948</v>
      </c>
      <c r="Y274" s="78">
        <v>44644</v>
      </c>
      <c r="Z274" s="78">
        <v>44644</v>
      </c>
      <c r="AA274" s="182" t="str">
        <f t="shared" ca="1" si="16"/>
        <v>0 Years 10 Months 6 Days</v>
      </c>
      <c r="AB274" s="35">
        <v>39500</v>
      </c>
      <c r="AC274" s="30" t="s">
        <v>1949</v>
      </c>
      <c r="AD274" s="30"/>
      <c r="AE274" s="292"/>
      <c r="AF274" s="20"/>
      <c r="AG274" s="12" t="s">
        <v>1750</v>
      </c>
      <c r="AH274" s="7" t="s">
        <v>1918</v>
      </c>
      <c r="AI274" s="12" t="s">
        <v>1751</v>
      </c>
      <c r="AJ274" s="7" t="s">
        <v>1919</v>
      </c>
    </row>
    <row r="275" spans="1:36" x14ac:dyDescent="0.25">
      <c r="A275" s="59">
        <v>273</v>
      </c>
      <c r="B275" s="25" t="s">
        <v>78</v>
      </c>
      <c r="C275" s="27" t="s">
        <v>103</v>
      </c>
      <c r="D275" s="27" t="s">
        <v>104</v>
      </c>
      <c r="E275" s="140" t="s">
        <v>441</v>
      </c>
      <c r="F275" s="30" t="s">
        <v>654</v>
      </c>
      <c r="G275" s="288" t="s">
        <v>125</v>
      </c>
      <c r="H275" s="12" t="s">
        <v>1645</v>
      </c>
      <c r="I275" s="30"/>
      <c r="J275" s="30"/>
      <c r="K275" s="30"/>
      <c r="L275" s="7" t="s">
        <v>1738</v>
      </c>
      <c r="M275" s="39" t="s">
        <v>1650</v>
      </c>
      <c r="N275" s="12" t="s">
        <v>1651</v>
      </c>
      <c r="O275" s="12" t="s">
        <v>1652</v>
      </c>
      <c r="P275" s="66" t="s">
        <v>1958</v>
      </c>
      <c r="Q275" s="35"/>
      <c r="R275" s="30" t="s">
        <v>652</v>
      </c>
      <c r="S275" s="30" t="s">
        <v>1949</v>
      </c>
      <c r="T275" s="30" t="s">
        <v>1584</v>
      </c>
      <c r="V275" s="30" t="s">
        <v>119</v>
      </c>
      <c r="W275" s="30" t="s">
        <v>1954</v>
      </c>
      <c r="X275" s="35" t="s">
        <v>1948</v>
      </c>
      <c r="Y275" s="78">
        <v>44644</v>
      </c>
      <c r="Z275" s="78">
        <v>44644</v>
      </c>
      <c r="AA275" s="182" t="str">
        <f t="shared" ca="1" si="16"/>
        <v>0 Years 10 Months 6 Days</v>
      </c>
      <c r="AB275" s="35">
        <v>39500</v>
      </c>
      <c r="AC275" s="30" t="s">
        <v>1949</v>
      </c>
      <c r="AD275" s="30"/>
      <c r="AE275" s="292"/>
      <c r="AF275" s="20"/>
      <c r="AG275" s="12" t="s">
        <v>1750</v>
      </c>
      <c r="AH275" s="7" t="s">
        <v>1920</v>
      </c>
      <c r="AI275" s="12" t="s">
        <v>1751</v>
      </c>
      <c r="AJ275" s="7" t="s">
        <v>1921</v>
      </c>
    </row>
    <row r="276" spans="1:36" x14ac:dyDescent="0.25">
      <c r="A276" s="59">
        <v>274</v>
      </c>
      <c r="B276" s="25" t="s">
        <v>78</v>
      </c>
      <c r="C276" s="27" t="s">
        <v>103</v>
      </c>
      <c r="D276" s="27" t="s">
        <v>104</v>
      </c>
      <c r="E276" s="140" t="s">
        <v>441</v>
      </c>
      <c r="F276" s="30" t="s">
        <v>654</v>
      </c>
      <c r="G276" s="288" t="s">
        <v>125</v>
      </c>
      <c r="H276" s="12" t="s">
        <v>1645</v>
      </c>
      <c r="I276" s="30"/>
      <c r="J276" s="30"/>
      <c r="K276" s="30"/>
      <c r="L276" s="7" t="s">
        <v>1739</v>
      </c>
      <c r="M276" s="39" t="s">
        <v>1650</v>
      </c>
      <c r="N276" s="12" t="s">
        <v>1651</v>
      </c>
      <c r="O276" s="12" t="s">
        <v>1652</v>
      </c>
      <c r="P276" s="66" t="s">
        <v>1958</v>
      </c>
      <c r="Q276" s="35"/>
      <c r="R276" s="30" t="s">
        <v>652</v>
      </c>
      <c r="S276" s="30" t="s">
        <v>1949</v>
      </c>
      <c r="T276" s="30" t="s">
        <v>1584</v>
      </c>
      <c r="V276" s="30" t="s">
        <v>119</v>
      </c>
      <c r="W276" s="30" t="s">
        <v>1954</v>
      </c>
      <c r="X276" s="35" t="s">
        <v>1948</v>
      </c>
      <c r="Y276" s="78">
        <v>44644</v>
      </c>
      <c r="Z276" s="78">
        <v>44644</v>
      </c>
      <c r="AA276" s="182" t="str">
        <f t="shared" ca="1" si="16"/>
        <v>0 Years 10 Months 6 Days</v>
      </c>
      <c r="AB276" s="35">
        <v>39500</v>
      </c>
      <c r="AC276" s="30" t="s">
        <v>1949</v>
      </c>
      <c r="AD276" s="30"/>
      <c r="AE276" s="292"/>
      <c r="AF276" s="20"/>
      <c r="AG276" s="12" t="s">
        <v>1750</v>
      </c>
      <c r="AH276" s="7" t="s">
        <v>1922</v>
      </c>
      <c r="AI276" s="12" t="s">
        <v>1751</v>
      </c>
      <c r="AJ276" s="7" t="s">
        <v>1923</v>
      </c>
    </row>
    <row r="277" spans="1:36" x14ac:dyDescent="0.25">
      <c r="A277" s="59">
        <v>275</v>
      </c>
      <c r="B277" s="25" t="s">
        <v>78</v>
      </c>
      <c r="C277" s="27" t="s">
        <v>103</v>
      </c>
      <c r="D277" s="27" t="s">
        <v>104</v>
      </c>
      <c r="E277" s="140" t="s">
        <v>441</v>
      </c>
      <c r="F277" s="30" t="s">
        <v>654</v>
      </c>
      <c r="G277" s="288" t="s">
        <v>125</v>
      </c>
      <c r="H277" s="12" t="s">
        <v>1645</v>
      </c>
      <c r="I277" s="30"/>
      <c r="J277" s="30"/>
      <c r="K277" s="30"/>
      <c r="L277" s="7" t="s">
        <v>1740</v>
      </c>
      <c r="M277" s="39" t="s">
        <v>1650</v>
      </c>
      <c r="N277" s="12" t="s">
        <v>1651</v>
      </c>
      <c r="O277" s="12" t="s">
        <v>1652</v>
      </c>
      <c r="P277" s="66" t="s">
        <v>1958</v>
      </c>
      <c r="Q277" s="35"/>
      <c r="R277" s="30" t="s">
        <v>652</v>
      </c>
      <c r="S277" s="30" t="s">
        <v>1949</v>
      </c>
      <c r="T277" s="30" t="s">
        <v>1584</v>
      </c>
      <c r="V277" s="30" t="s">
        <v>119</v>
      </c>
      <c r="W277" s="30" t="s">
        <v>1954</v>
      </c>
      <c r="X277" s="35" t="s">
        <v>1948</v>
      </c>
      <c r="Y277" s="78">
        <v>44644</v>
      </c>
      <c r="Z277" s="78">
        <v>44644</v>
      </c>
      <c r="AA277" s="182" t="str">
        <f t="shared" ca="1" si="16"/>
        <v>0 Years 10 Months 6 Days</v>
      </c>
      <c r="AB277" s="35">
        <v>39500</v>
      </c>
      <c r="AC277" s="30" t="s">
        <v>1949</v>
      </c>
      <c r="AD277" s="30"/>
      <c r="AE277" s="292"/>
      <c r="AF277" s="20"/>
      <c r="AG277" s="12" t="s">
        <v>1750</v>
      </c>
      <c r="AH277" s="7" t="s">
        <v>1924</v>
      </c>
      <c r="AI277" s="12" t="s">
        <v>1751</v>
      </c>
      <c r="AJ277" s="7" t="s">
        <v>1925</v>
      </c>
    </row>
    <row r="278" spans="1:36" x14ac:dyDescent="0.25">
      <c r="A278" s="59">
        <v>276</v>
      </c>
      <c r="B278" s="151" t="s">
        <v>78</v>
      </c>
      <c r="C278" s="152" t="s">
        <v>103</v>
      </c>
      <c r="D278" s="152" t="s">
        <v>104</v>
      </c>
      <c r="E278" s="27" t="s">
        <v>441</v>
      </c>
      <c r="F278" s="30" t="s">
        <v>654</v>
      </c>
      <c r="G278" s="288" t="s">
        <v>125</v>
      </c>
      <c r="H278" s="12" t="s">
        <v>1645</v>
      </c>
      <c r="I278" s="30"/>
      <c r="J278" s="30"/>
      <c r="K278" s="30"/>
      <c r="L278" s="7" t="s">
        <v>1741</v>
      </c>
      <c r="M278" s="39" t="s">
        <v>1650</v>
      </c>
      <c r="N278" s="12" t="s">
        <v>1651</v>
      </c>
      <c r="O278" s="12" t="s">
        <v>1652</v>
      </c>
      <c r="P278" s="66" t="s">
        <v>1958</v>
      </c>
      <c r="Q278" s="35"/>
      <c r="R278" s="30" t="s">
        <v>652</v>
      </c>
      <c r="S278" s="30" t="s">
        <v>1949</v>
      </c>
      <c r="T278" s="30" t="s">
        <v>1584</v>
      </c>
      <c r="V278" s="30" t="s">
        <v>119</v>
      </c>
      <c r="W278" s="30" t="s">
        <v>1954</v>
      </c>
      <c r="X278" s="35" t="s">
        <v>1948</v>
      </c>
      <c r="Y278" s="78">
        <v>44644</v>
      </c>
      <c r="Z278" s="78">
        <v>44644</v>
      </c>
      <c r="AA278" s="182" t="str">
        <f t="shared" ca="1" si="16"/>
        <v>0 Years 10 Months 6 Days</v>
      </c>
      <c r="AB278" s="35">
        <v>39500</v>
      </c>
      <c r="AC278" s="30" t="s">
        <v>1949</v>
      </c>
      <c r="AD278" s="30"/>
      <c r="AE278" s="292"/>
      <c r="AF278" s="20"/>
      <c r="AG278" s="12" t="s">
        <v>1750</v>
      </c>
      <c r="AH278" s="7" t="s">
        <v>1926</v>
      </c>
      <c r="AI278" s="12" t="s">
        <v>1751</v>
      </c>
      <c r="AJ278" s="7" t="s">
        <v>1927</v>
      </c>
    </row>
    <row r="279" spans="1:36" x14ac:dyDescent="0.25">
      <c r="A279" s="59">
        <v>277</v>
      </c>
      <c r="B279" s="25" t="s">
        <v>78</v>
      </c>
      <c r="C279" s="27" t="s">
        <v>103</v>
      </c>
      <c r="D279" s="27" t="s">
        <v>104</v>
      </c>
      <c r="E279" s="140" t="s">
        <v>441</v>
      </c>
      <c r="F279" s="30" t="s">
        <v>654</v>
      </c>
      <c r="G279" s="288" t="s">
        <v>125</v>
      </c>
      <c r="H279" s="12" t="s">
        <v>1645</v>
      </c>
      <c r="I279" s="30"/>
      <c r="J279" s="30"/>
      <c r="K279" s="30"/>
      <c r="L279" s="7" t="s">
        <v>1742</v>
      </c>
      <c r="M279" s="39" t="s">
        <v>1650</v>
      </c>
      <c r="N279" s="12" t="s">
        <v>1651</v>
      </c>
      <c r="O279" s="12" t="s">
        <v>1652</v>
      </c>
      <c r="P279" s="66" t="s">
        <v>1958</v>
      </c>
      <c r="Q279" s="35"/>
      <c r="R279" s="30" t="s">
        <v>652</v>
      </c>
      <c r="S279" s="30" t="s">
        <v>1949</v>
      </c>
      <c r="T279" s="30" t="s">
        <v>1584</v>
      </c>
      <c r="V279" s="30" t="s">
        <v>119</v>
      </c>
      <c r="W279" s="30" t="s">
        <v>1954</v>
      </c>
      <c r="X279" s="35" t="s">
        <v>1948</v>
      </c>
      <c r="Y279" s="78">
        <v>44644</v>
      </c>
      <c r="Z279" s="78">
        <v>44644</v>
      </c>
      <c r="AA279" s="182" t="str">
        <f t="shared" ca="1" si="16"/>
        <v>0 Years 10 Months 6 Days</v>
      </c>
      <c r="AB279" s="35">
        <v>39500</v>
      </c>
      <c r="AC279" s="30" t="s">
        <v>1949</v>
      </c>
      <c r="AD279" s="30"/>
      <c r="AE279" s="292"/>
      <c r="AF279" s="20"/>
      <c r="AG279" s="12" t="s">
        <v>1750</v>
      </c>
      <c r="AH279" s="7" t="s">
        <v>1928</v>
      </c>
      <c r="AI279" s="12" t="s">
        <v>1751</v>
      </c>
      <c r="AJ279" s="7" t="s">
        <v>1929</v>
      </c>
    </row>
    <row r="280" spans="1:36" x14ac:dyDescent="0.25">
      <c r="A280" s="59">
        <v>278</v>
      </c>
      <c r="B280" s="25" t="s">
        <v>78</v>
      </c>
      <c r="C280" s="27" t="s">
        <v>103</v>
      </c>
      <c r="D280" s="27" t="s">
        <v>104</v>
      </c>
      <c r="E280" s="140" t="s">
        <v>441</v>
      </c>
      <c r="F280" s="30" t="s">
        <v>654</v>
      </c>
      <c r="G280" s="288" t="s">
        <v>125</v>
      </c>
      <c r="H280" s="12" t="s">
        <v>1645</v>
      </c>
      <c r="I280" s="30"/>
      <c r="J280" s="30"/>
      <c r="K280" s="30"/>
      <c r="L280" s="7" t="s">
        <v>1743</v>
      </c>
      <c r="M280" s="39" t="s">
        <v>1650</v>
      </c>
      <c r="N280" s="12" t="s">
        <v>1651</v>
      </c>
      <c r="O280" s="12" t="s">
        <v>1652</v>
      </c>
      <c r="P280" s="66" t="s">
        <v>1958</v>
      </c>
      <c r="Q280" s="35"/>
      <c r="R280" s="30" t="s">
        <v>652</v>
      </c>
      <c r="S280" s="30" t="s">
        <v>1949</v>
      </c>
      <c r="T280" s="30" t="s">
        <v>1584</v>
      </c>
      <c r="V280" s="30" t="s">
        <v>119</v>
      </c>
      <c r="W280" s="30" t="s">
        <v>1954</v>
      </c>
      <c r="X280" s="35" t="s">
        <v>1948</v>
      </c>
      <c r="Y280" s="78">
        <v>44644</v>
      </c>
      <c r="Z280" s="78">
        <v>44644</v>
      </c>
      <c r="AA280" s="182" t="str">
        <f t="shared" ca="1" si="16"/>
        <v>0 Years 10 Months 6 Days</v>
      </c>
      <c r="AB280" s="35">
        <v>39500</v>
      </c>
      <c r="AC280" s="30" t="s">
        <v>1949</v>
      </c>
      <c r="AD280" s="30"/>
      <c r="AE280" s="292"/>
      <c r="AF280" s="20"/>
      <c r="AG280" s="12" t="s">
        <v>1750</v>
      </c>
      <c r="AH280" s="7" t="s">
        <v>1930</v>
      </c>
      <c r="AI280" s="12" t="s">
        <v>1751</v>
      </c>
      <c r="AJ280" s="7" t="s">
        <v>1931</v>
      </c>
    </row>
    <row r="281" spans="1:36" x14ac:dyDescent="0.25">
      <c r="A281" s="59">
        <v>279</v>
      </c>
      <c r="B281" s="25" t="s">
        <v>78</v>
      </c>
      <c r="C281" s="27" t="s">
        <v>103</v>
      </c>
      <c r="D281" s="27" t="s">
        <v>104</v>
      </c>
      <c r="E281" s="140" t="s">
        <v>441</v>
      </c>
      <c r="F281" s="30" t="s">
        <v>654</v>
      </c>
      <c r="G281" s="288" t="s">
        <v>125</v>
      </c>
      <c r="H281" s="12" t="s">
        <v>1645</v>
      </c>
      <c r="I281" s="30"/>
      <c r="J281" s="30"/>
      <c r="K281" s="30"/>
      <c r="L281" s="7" t="s">
        <v>1744</v>
      </c>
      <c r="M281" s="39" t="s">
        <v>1650</v>
      </c>
      <c r="N281" s="12" t="s">
        <v>1651</v>
      </c>
      <c r="O281" s="12" t="s">
        <v>1652</v>
      </c>
      <c r="P281" s="66" t="s">
        <v>1958</v>
      </c>
      <c r="Q281" s="35"/>
      <c r="R281" s="30" t="s">
        <v>652</v>
      </c>
      <c r="S281" s="30" t="s">
        <v>1949</v>
      </c>
      <c r="T281" s="30" t="s">
        <v>1584</v>
      </c>
      <c r="V281" s="30" t="s">
        <v>119</v>
      </c>
      <c r="W281" s="30" t="s">
        <v>1954</v>
      </c>
      <c r="X281" s="35" t="s">
        <v>1948</v>
      </c>
      <c r="Y281" s="78">
        <v>44644</v>
      </c>
      <c r="Z281" s="78">
        <v>44644</v>
      </c>
      <c r="AA281" s="182" t="str">
        <f t="shared" ca="1" si="16"/>
        <v>0 Years 10 Months 6 Days</v>
      </c>
      <c r="AB281" s="35">
        <v>39500</v>
      </c>
      <c r="AC281" s="30" t="s">
        <v>1949</v>
      </c>
      <c r="AD281" s="30"/>
      <c r="AE281" s="292"/>
      <c r="AF281" s="20"/>
      <c r="AG281" s="12" t="s">
        <v>1750</v>
      </c>
      <c r="AH281" s="7" t="s">
        <v>1932</v>
      </c>
      <c r="AI281" s="12" t="s">
        <v>1751</v>
      </c>
      <c r="AJ281" s="7" t="s">
        <v>1933</v>
      </c>
    </row>
    <row r="282" spans="1:36" x14ac:dyDescent="0.25">
      <c r="A282" s="59">
        <v>280</v>
      </c>
      <c r="B282" s="25" t="s">
        <v>78</v>
      </c>
      <c r="C282" s="27" t="s">
        <v>103</v>
      </c>
      <c r="D282" s="27" t="s">
        <v>104</v>
      </c>
      <c r="E282" s="140" t="s">
        <v>441</v>
      </c>
      <c r="F282" s="30" t="s">
        <v>654</v>
      </c>
      <c r="G282" s="288" t="s">
        <v>125</v>
      </c>
      <c r="H282" s="12" t="s">
        <v>1645</v>
      </c>
      <c r="I282" s="30"/>
      <c r="J282" s="30"/>
      <c r="K282" s="30"/>
      <c r="L282" s="7" t="s">
        <v>1745</v>
      </c>
      <c r="M282" s="39" t="s">
        <v>1650</v>
      </c>
      <c r="N282" s="12" t="s">
        <v>1651</v>
      </c>
      <c r="O282" s="12" t="s">
        <v>1652</v>
      </c>
      <c r="P282" s="66" t="s">
        <v>1958</v>
      </c>
      <c r="Q282" s="35"/>
      <c r="R282" s="30" t="s">
        <v>652</v>
      </c>
      <c r="S282" s="30" t="s">
        <v>1949</v>
      </c>
      <c r="T282" s="30" t="s">
        <v>1584</v>
      </c>
      <c r="V282" s="30" t="s">
        <v>119</v>
      </c>
      <c r="W282" s="30" t="s">
        <v>1954</v>
      </c>
      <c r="X282" s="35" t="s">
        <v>1948</v>
      </c>
      <c r="Y282" s="78">
        <v>44644</v>
      </c>
      <c r="Z282" s="78">
        <v>44644</v>
      </c>
      <c r="AA282" s="182" t="str">
        <f t="shared" ca="1" si="16"/>
        <v>0 Years 10 Months 6 Days</v>
      </c>
      <c r="AB282" s="35">
        <v>39500</v>
      </c>
      <c r="AC282" s="30" t="s">
        <v>1949</v>
      </c>
      <c r="AD282" s="30"/>
      <c r="AE282" s="292"/>
      <c r="AF282" s="20"/>
      <c r="AG282" s="12" t="s">
        <v>1750</v>
      </c>
      <c r="AH282" s="7" t="s">
        <v>1934</v>
      </c>
      <c r="AI282" s="12" t="s">
        <v>1751</v>
      </c>
      <c r="AJ282" s="7" t="s">
        <v>1935</v>
      </c>
    </row>
    <row r="283" spans="1:36" x14ac:dyDescent="0.25">
      <c r="A283" s="59">
        <v>281</v>
      </c>
      <c r="B283" s="25" t="s">
        <v>78</v>
      </c>
      <c r="C283" s="27" t="s">
        <v>103</v>
      </c>
      <c r="D283" s="27" t="s">
        <v>104</v>
      </c>
      <c r="E283" s="140" t="s">
        <v>441</v>
      </c>
      <c r="F283" s="30" t="s">
        <v>654</v>
      </c>
      <c r="G283" s="288" t="s">
        <v>125</v>
      </c>
      <c r="H283" s="12" t="s">
        <v>1645</v>
      </c>
      <c r="I283" s="30"/>
      <c r="J283" s="30"/>
      <c r="K283" s="30"/>
      <c r="L283" s="7" t="s">
        <v>1746</v>
      </c>
      <c r="M283" s="39" t="s">
        <v>1650</v>
      </c>
      <c r="N283" s="12" t="s">
        <v>1651</v>
      </c>
      <c r="O283" s="12" t="s">
        <v>1652</v>
      </c>
      <c r="P283" s="66" t="s">
        <v>1958</v>
      </c>
      <c r="Q283" s="35"/>
      <c r="R283" s="30" t="s">
        <v>652</v>
      </c>
      <c r="S283" s="30" t="s">
        <v>1949</v>
      </c>
      <c r="T283" s="30" t="s">
        <v>1584</v>
      </c>
      <c r="V283" s="30" t="s">
        <v>119</v>
      </c>
      <c r="W283" s="30" t="s">
        <v>1954</v>
      </c>
      <c r="X283" s="35" t="s">
        <v>1948</v>
      </c>
      <c r="Y283" s="78">
        <v>44644</v>
      </c>
      <c r="Z283" s="78">
        <v>44644</v>
      </c>
      <c r="AA283" s="182" t="str">
        <f t="shared" ca="1" si="16"/>
        <v>0 Years 10 Months 6 Days</v>
      </c>
      <c r="AB283" s="35">
        <v>39500</v>
      </c>
      <c r="AC283" s="30" t="s">
        <v>1949</v>
      </c>
      <c r="AD283" s="30"/>
      <c r="AE283" s="292"/>
      <c r="AF283" s="20"/>
      <c r="AG283" s="12" t="s">
        <v>1750</v>
      </c>
      <c r="AH283" s="7" t="s">
        <v>1936</v>
      </c>
      <c r="AI283" s="12" t="s">
        <v>1751</v>
      </c>
      <c r="AJ283" s="7" t="s">
        <v>1937</v>
      </c>
    </row>
    <row r="284" spans="1:36" x14ac:dyDescent="0.25">
      <c r="A284" s="59">
        <v>282</v>
      </c>
      <c r="B284" s="25" t="s">
        <v>78</v>
      </c>
      <c r="C284" s="27" t="s">
        <v>103</v>
      </c>
      <c r="D284" s="27" t="s">
        <v>104</v>
      </c>
      <c r="E284" s="140" t="s">
        <v>441</v>
      </c>
      <c r="F284" s="30" t="s">
        <v>654</v>
      </c>
      <c r="G284" s="288" t="s">
        <v>125</v>
      </c>
      <c r="H284" s="12" t="s">
        <v>1645</v>
      </c>
      <c r="I284" s="30"/>
      <c r="J284" s="30"/>
      <c r="K284" s="30"/>
      <c r="L284" s="7" t="s">
        <v>1747</v>
      </c>
      <c r="M284" s="39" t="s">
        <v>1650</v>
      </c>
      <c r="N284" s="12" t="s">
        <v>1651</v>
      </c>
      <c r="O284" s="12" t="s">
        <v>1652</v>
      </c>
      <c r="P284" s="66" t="s">
        <v>1958</v>
      </c>
      <c r="Q284" s="35"/>
      <c r="R284" s="30" t="s">
        <v>652</v>
      </c>
      <c r="S284" s="30" t="s">
        <v>1949</v>
      </c>
      <c r="T284" s="30" t="s">
        <v>1584</v>
      </c>
      <c r="V284" s="30" t="s">
        <v>119</v>
      </c>
      <c r="W284" s="30" t="s">
        <v>1954</v>
      </c>
      <c r="X284" s="35" t="s">
        <v>1948</v>
      </c>
      <c r="Y284" s="78">
        <v>44644</v>
      </c>
      <c r="Z284" s="78">
        <v>44644</v>
      </c>
      <c r="AA284" s="182" t="str">
        <f t="shared" ca="1" si="16"/>
        <v>0 Years 10 Months 6 Days</v>
      </c>
      <c r="AB284" s="35">
        <v>39500</v>
      </c>
      <c r="AC284" s="30" t="s">
        <v>1949</v>
      </c>
      <c r="AD284" s="30"/>
      <c r="AE284" s="292"/>
      <c r="AF284" s="20"/>
      <c r="AG284" s="12" t="s">
        <v>1750</v>
      </c>
      <c r="AH284" s="7" t="s">
        <v>1938</v>
      </c>
      <c r="AI284" s="12" t="s">
        <v>1751</v>
      </c>
      <c r="AJ284" s="7" t="s">
        <v>1939</v>
      </c>
    </row>
    <row r="285" spans="1:36" x14ac:dyDescent="0.25">
      <c r="A285" s="59">
        <v>283</v>
      </c>
      <c r="B285" s="25" t="s">
        <v>78</v>
      </c>
      <c r="C285" s="27" t="s">
        <v>103</v>
      </c>
      <c r="D285" s="27" t="s">
        <v>104</v>
      </c>
      <c r="E285" s="140" t="s">
        <v>441</v>
      </c>
      <c r="F285" s="30" t="s">
        <v>654</v>
      </c>
      <c r="G285" s="288" t="s">
        <v>125</v>
      </c>
      <c r="H285" s="12" t="s">
        <v>1645</v>
      </c>
      <c r="I285" s="30"/>
      <c r="J285" s="30"/>
      <c r="K285" s="30"/>
      <c r="L285" s="7" t="s">
        <v>1748</v>
      </c>
      <c r="M285" s="39" t="s">
        <v>1650</v>
      </c>
      <c r="N285" s="12" t="s">
        <v>1651</v>
      </c>
      <c r="O285" s="12" t="s">
        <v>1652</v>
      </c>
      <c r="P285" s="66" t="s">
        <v>1958</v>
      </c>
      <c r="Q285" s="35"/>
      <c r="R285" s="30" t="s">
        <v>652</v>
      </c>
      <c r="S285" s="30" t="s">
        <v>1949</v>
      </c>
      <c r="T285" s="30" t="s">
        <v>1584</v>
      </c>
      <c r="V285" s="30" t="s">
        <v>119</v>
      </c>
      <c r="W285" s="30" t="s">
        <v>1954</v>
      </c>
      <c r="X285" s="35" t="s">
        <v>1948</v>
      </c>
      <c r="Y285" s="78">
        <v>44644</v>
      </c>
      <c r="Z285" s="78">
        <v>44644</v>
      </c>
      <c r="AA285" s="182" t="str">
        <f t="shared" ca="1" si="16"/>
        <v>0 Years 10 Months 6 Days</v>
      </c>
      <c r="AB285" s="35">
        <v>39500</v>
      </c>
      <c r="AC285" s="30" t="s">
        <v>1949</v>
      </c>
      <c r="AD285" s="30"/>
      <c r="AE285" s="292"/>
      <c r="AF285" s="20"/>
      <c r="AG285" s="12" t="s">
        <v>1750</v>
      </c>
      <c r="AH285" s="7" t="s">
        <v>1940</v>
      </c>
      <c r="AI285" s="12" t="s">
        <v>1751</v>
      </c>
      <c r="AJ285" s="7" t="s">
        <v>1941</v>
      </c>
    </row>
    <row r="286" spans="1:36" x14ac:dyDescent="0.25">
      <c r="A286" s="59">
        <v>284</v>
      </c>
      <c r="B286" s="25" t="s">
        <v>78</v>
      </c>
      <c r="C286" s="27" t="s">
        <v>103</v>
      </c>
      <c r="D286" s="27" t="s">
        <v>104</v>
      </c>
      <c r="E286" s="27" t="s">
        <v>441</v>
      </c>
      <c r="F286" s="30" t="s">
        <v>654</v>
      </c>
      <c r="G286" s="288" t="s">
        <v>125</v>
      </c>
      <c r="H286" s="12" t="s">
        <v>1645</v>
      </c>
      <c r="I286" s="30"/>
      <c r="J286" s="30"/>
      <c r="K286" s="30"/>
      <c r="L286" s="7" t="s">
        <v>1749</v>
      </c>
      <c r="M286" s="39" t="s">
        <v>1650</v>
      </c>
      <c r="N286" s="12" t="s">
        <v>1651</v>
      </c>
      <c r="O286" s="12" t="s">
        <v>1652</v>
      </c>
      <c r="P286" s="66" t="s">
        <v>1958</v>
      </c>
      <c r="Q286" s="35"/>
      <c r="R286" s="30" t="s">
        <v>652</v>
      </c>
      <c r="S286" s="30" t="s">
        <v>1949</v>
      </c>
      <c r="T286" s="30" t="s">
        <v>1584</v>
      </c>
      <c r="V286" s="30" t="s">
        <v>119</v>
      </c>
      <c r="W286" s="30" t="s">
        <v>1954</v>
      </c>
      <c r="X286" s="35" t="s">
        <v>1948</v>
      </c>
      <c r="Y286" s="78">
        <v>44644</v>
      </c>
      <c r="Z286" s="78">
        <v>44644</v>
      </c>
      <c r="AA286" s="182" t="str">
        <f t="shared" ca="1" si="16"/>
        <v>0 Years 10 Months 6 Days</v>
      </c>
      <c r="AB286" s="35">
        <v>39500</v>
      </c>
      <c r="AC286" s="30" t="s">
        <v>1949</v>
      </c>
      <c r="AD286" s="30"/>
      <c r="AE286" s="292"/>
      <c r="AF286" s="20"/>
      <c r="AG286" s="12" t="s">
        <v>1750</v>
      </c>
      <c r="AH286" s="7" t="s">
        <v>1942</v>
      </c>
      <c r="AI286" s="12" t="s">
        <v>1751</v>
      </c>
      <c r="AJ286" s="7" t="s">
        <v>1943</v>
      </c>
    </row>
    <row r="287" spans="1:36" x14ac:dyDescent="0.25">
      <c r="AB287" s="353"/>
    </row>
    <row r="288" spans="1:36" x14ac:dyDescent="0.25">
      <c r="A288" s="35">
        <v>285</v>
      </c>
      <c r="B288" s="59" t="s">
        <v>80</v>
      </c>
      <c r="C288" s="27" t="s">
        <v>24</v>
      </c>
      <c r="D288" s="27" t="s">
        <v>67</v>
      </c>
      <c r="E288" s="27" t="s">
        <v>441</v>
      </c>
      <c r="F288" s="27" t="s">
        <v>84</v>
      </c>
      <c r="G288" s="354" t="s">
        <v>125</v>
      </c>
      <c r="H288" s="12" t="s">
        <v>1645</v>
      </c>
      <c r="I288" s="30" t="s">
        <v>1192</v>
      </c>
      <c r="J288" s="30" t="s">
        <v>2091</v>
      </c>
      <c r="K288" s="30"/>
      <c r="L288" s="355" t="s">
        <v>1668</v>
      </c>
      <c r="M288" s="39" t="s">
        <v>1650</v>
      </c>
      <c r="N288" s="12" t="s">
        <v>1651</v>
      </c>
      <c r="O288" s="12" t="s">
        <v>1652</v>
      </c>
      <c r="P288" s="66" t="s">
        <v>1958</v>
      </c>
      <c r="Q288" s="35"/>
      <c r="R288" s="30" t="s">
        <v>652</v>
      </c>
      <c r="S288" s="30" t="s">
        <v>1949</v>
      </c>
      <c r="T288" s="30" t="s">
        <v>1584</v>
      </c>
      <c r="V288" s="30" t="s">
        <v>119</v>
      </c>
      <c r="W288" s="30" t="s">
        <v>1954</v>
      </c>
      <c r="X288" s="35" t="s">
        <v>1948</v>
      </c>
      <c r="Y288" s="78">
        <v>44644</v>
      </c>
      <c r="Z288" s="78">
        <v>44644</v>
      </c>
      <c r="AA288" s="182" t="str">
        <f t="shared" ref="AA288" ca="1" si="17">DATEDIF(Y288,TODAY(),"Y")&amp;" Years "&amp;DATEDIF(Y288,TODAY(),"ym")&amp;" Months "&amp;DATEDIF(Y288,TODAY(),"md")&amp;" Days"</f>
        <v>0 Years 10 Months 6 Days</v>
      </c>
      <c r="AB288" s="35">
        <v>39500</v>
      </c>
      <c r="AC288" s="30" t="s">
        <v>1949</v>
      </c>
      <c r="AD288" s="66" t="s">
        <v>2092</v>
      </c>
      <c r="AE288" s="20"/>
      <c r="AF288" s="20"/>
      <c r="AG288" s="20"/>
      <c r="AH288" s="20"/>
      <c r="AI288" s="20"/>
      <c r="AJ288" s="20"/>
    </row>
  </sheetData>
  <dataConsolidate/>
  <mergeCells count="1">
    <mergeCell ref="A1:AD1"/>
  </mergeCells>
  <dataValidations count="1">
    <dataValidation type="list" allowBlank="1" showInputMessage="1" showErrorMessage="1" sqref="I13 I4 I180:I189">
      <formula1>#REF!</formula1>
    </dataValidation>
  </dataValidations>
  <hyperlinks>
    <hyperlink ref="M128" r:id="rId1"/>
    <hyperlink ref="M127" r:id="rId2"/>
    <hyperlink ref="M19:M21" r:id="rId3" display="CORE2DUO@2.93 GHZ"/>
    <hyperlink ref="M23:M28" r:id="rId4" display="CORE2DUO@2.93 GHZ"/>
    <hyperlink ref="M33:M34" r:id="rId5" display="CORE2DUO@2.93 GHZ"/>
    <hyperlink ref="M42" r:id="rId6"/>
  </hyperlinks>
  <pageMargins left="0.25" right="0.118110236220472" top="0" bottom="0.74803149606299202" header="0.31496062992126" footer="0.31496062992126"/>
  <pageSetup scale="75" orientation="landscape" r:id="rId7"/>
  <legacy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
  <sheetViews>
    <sheetView showGridLines="0" zoomScale="60" zoomScaleNormal="60" workbookViewId="0">
      <pane ySplit="4" topLeftCell="A5" activePane="bottomLeft" state="frozen"/>
      <selection pane="bottomLeft" activeCell="C43" sqref="C43"/>
    </sheetView>
  </sheetViews>
  <sheetFormatPr defaultColWidth="16.140625" defaultRowHeight="15" x14ac:dyDescent="0.25"/>
  <cols>
    <col min="1" max="1" width="3.5703125" style="8" customWidth="1"/>
    <col min="2" max="2" width="9.7109375" style="95" bestFit="1" customWidth="1"/>
    <col min="3" max="3" width="16.140625" style="95"/>
    <col min="4" max="4" width="54.5703125" style="96" customWidth="1"/>
    <col min="5" max="5" width="22.5703125" style="96" customWidth="1"/>
    <col min="6" max="7" width="16.140625" style="96"/>
    <col min="8" max="8" width="16.140625" style="97"/>
    <col min="9" max="10" width="16.140625" style="8"/>
    <col min="11" max="11" width="16.140625" style="98"/>
    <col min="12" max="14" width="16.140625" style="8"/>
    <col min="15" max="18" width="16.140625" style="98"/>
    <col min="19" max="26" width="16.140625" style="8"/>
    <col min="27" max="27" width="16.140625" style="98"/>
    <col min="28" max="16384" width="16.140625" style="8"/>
  </cols>
  <sheetData>
    <row r="1" spans="1:29" ht="21" x14ac:dyDescent="0.35">
      <c r="A1" s="413" t="s">
        <v>950</v>
      </c>
      <c r="B1" s="413"/>
    </row>
    <row r="2" spans="1:29" x14ac:dyDescent="0.25">
      <c r="B2" s="99"/>
      <c r="C2" s="99"/>
    </row>
    <row r="3" spans="1:29" x14ac:dyDescent="0.25">
      <c r="B3" s="414" t="s">
        <v>2010</v>
      </c>
      <c r="C3" s="414"/>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row>
    <row r="4" spans="1:29" x14ac:dyDescent="0.25">
      <c r="B4" s="100" t="s">
        <v>539</v>
      </c>
      <c r="C4" s="100" t="s">
        <v>951</v>
      </c>
      <c r="D4" s="100" t="s">
        <v>318</v>
      </c>
      <c r="E4" s="100" t="s">
        <v>2010</v>
      </c>
      <c r="F4" s="100" t="s">
        <v>317</v>
      </c>
      <c r="G4" s="101" t="s">
        <v>952</v>
      </c>
      <c r="H4" s="100" t="s">
        <v>953</v>
      </c>
      <c r="I4" s="101" t="s">
        <v>954</v>
      </c>
      <c r="J4" s="101" t="s">
        <v>955</v>
      </c>
      <c r="K4" s="101" t="s">
        <v>956</v>
      </c>
      <c r="L4" s="101" t="s">
        <v>957</v>
      </c>
      <c r="M4" s="101" t="s">
        <v>958</v>
      </c>
      <c r="N4" s="101" t="s">
        <v>959</v>
      </c>
      <c r="O4" s="101" t="s">
        <v>960</v>
      </c>
      <c r="P4" s="101" t="s">
        <v>961</v>
      </c>
      <c r="Q4" s="101" t="s">
        <v>962</v>
      </c>
      <c r="R4" s="101" t="s">
        <v>963</v>
      </c>
      <c r="S4" s="101" t="s">
        <v>433</v>
      </c>
      <c r="T4" s="101" t="s">
        <v>952</v>
      </c>
      <c r="U4" s="101" t="s">
        <v>89</v>
      </c>
      <c r="V4" s="101" t="s">
        <v>546</v>
      </c>
      <c r="W4" s="101" t="s">
        <v>964</v>
      </c>
      <c r="X4" s="101" t="s">
        <v>102</v>
      </c>
      <c r="Y4" s="101" t="s">
        <v>1953</v>
      </c>
      <c r="Z4" s="101" t="s">
        <v>118</v>
      </c>
      <c r="AA4" s="101" t="s">
        <v>231</v>
      </c>
      <c r="AB4" s="101" t="s">
        <v>232</v>
      </c>
      <c r="AC4" s="101" t="s">
        <v>233</v>
      </c>
    </row>
    <row r="5" spans="1:29" s="13" customFormat="1" ht="15" customHeight="1" x14ac:dyDescent="0.25">
      <c r="B5" s="415">
        <v>1</v>
      </c>
      <c r="C5" s="418" t="s">
        <v>965</v>
      </c>
      <c r="D5" s="421" t="s">
        <v>966</v>
      </c>
      <c r="E5" s="418" t="s">
        <v>2011</v>
      </c>
      <c r="F5" s="418" t="s">
        <v>967</v>
      </c>
      <c r="G5" s="102" t="s">
        <v>968</v>
      </c>
      <c r="H5" s="103" t="s">
        <v>969</v>
      </c>
      <c r="I5" s="102" t="s">
        <v>970</v>
      </c>
      <c r="J5" s="102" t="s">
        <v>971</v>
      </c>
      <c r="K5" s="104">
        <v>200</v>
      </c>
      <c r="L5" s="102">
        <v>2600</v>
      </c>
      <c r="M5" s="102"/>
      <c r="N5" s="102" t="s">
        <v>972</v>
      </c>
      <c r="O5" s="104" t="s">
        <v>86</v>
      </c>
      <c r="P5" s="104" t="s">
        <v>86</v>
      </c>
      <c r="Q5" s="104" t="s">
        <v>86</v>
      </c>
      <c r="R5" s="104" t="s">
        <v>86</v>
      </c>
      <c r="S5" s="102" t="s">
        <v>973</v>
      </c>
      <c r="T5" s="102" t="s">
        <v>968</v>
      </c>
      <c r="U5" s="102" t="s">
        <v>974</v>
      </c>
      <c r="V5" s="255" t="s">
        <v>1599</v>
      </c>
      <c r="W5" s="415" t="s">
        <v>976</v>
      </c>
      <c r="X5" s="418" t="s">
        <v>977</v>
      </c>
      <c r="Y5" s="418" t="s">
        <v>2006</v>
      </c>
      <c r="Z5" s="415" t="s">
        <v>119</v>
      </c>
      <c r="AA5" s="415" t="s">
        <v>978</v>
      </c>
      <c r="AB5" s="424">
        <v>42915</v>
      </c>
      <c r="AC5" s="415">
        <v>320297</v>
      </c>
    </row>
    <row r="6" spans="1:29" ht="15" customHeight="1" x14ac:dyDescent="0.25">
      <c r="B6" s="416"/>
      <c r="C6" s="419"/>
      <c r="D6" s="422"/>
      <c r="E6" s="419"/>
      <c r="F6" s="419"/>
      <c r="G6" s="102" t="s">
        <v>979</v>
      </c>
      <c r="H6" s="103" t="s">
        <v>980</v>
      </c>
      <c r="I6" s="105" t="s">
        <v>981</v>
      </c>
      <c r="J6" s="105" t="s">
        <v>982</v>
      </c>
      <c r="K6" s="106">
        <v>100</v>
      </c>
      <c r="L6" s="105">
        <v>100</v>
      </c>
      <c r="M6" s="105"/>
      <c r="N6" s="102" t="s">
        <v>983</v>
      </c>
      <c r="O6" s="104" t="s">
        <v>86</v>
      </c>
      <c r="P6" s="104" t="s">
        <v>86</v>
      </c>
      <c r="Q6" s="104" t="s">
        <v>86</v>
      </c>
      <c r="R6" s="104" t="s">
        <v>86</v>
      </c>
      <c r="S6" s="102" t="s">
        <v>984</v>
      </c>
      <c r="T6" s="102" t="s">
        <v>979</v>
      </c>
      <c r="U6" s="102" t="s">
        <v>974</v>
      </c>
      <c r="V6" s="255" t="s">
        <v>1599</v>
      </c>
      <c r="W6" s="416"/>
      <c r="X6" s="419"/>
      <c r="Y6" s="419"/>
      <c r="Z6" s="416"/>
      <c r="AA6" s="416"/>
      <c r="AB6" s="416">
        <v>42879</v>
      </c>
      <c r="AC6" s="416"/>
    </row>
    <row r="7" spans="1:29" ht="15" customHeight="1" x14ac:dyDescent="0.25">
      <c r="B7" s="417"/>
      <c r="C7" s="420"/>
      <c r="D7" s="423"/>
      <c r="E7" s="420"/>
      <c r="F7" s="420"/>
      <c r="G7" s="102" t="s">
        <v>985</v>
      </c>
      <c r="H7" s="103" t="s">
        <v>980</v>
      </c>
      <c r="I7" s="105" t="s">
        <v>986</v>
      </c>
      <c r="J7" s="105" t="s">
        <v>987</v>
      </c>
      <c r="K7" s="106" t="s">
        <v>988</v>
      </c>
      <c r="L7" s="105">
        <v>1900</v>
      </c>
      <c r="M7" s="105"/>
      <c r="N7" s="102" t="s">
        <v>989</v>
      </c>
      <c r="O7" s="104" t="s">
        <v>86</v>
      </c>
      <c r="P7" s="104" t="s">
        <v>86</v>
      </c>
      <c r="Q7" s="104" t="s">
        <v>86</v>
      </c>
      <c r="R7" s="104" t="s">
        <v>86</v>
      </c>
      <c r="S7" s="102" t="s">
        <v>990</v>
      </c>
      <c r="T7" s="102" t="s">
        <v>985</v>
      </c>
      <c r="U7" s="102" t="s">
        <v>974</v>
      </c>
      <c r="V7" s="255" t="s">
        <v>1599</v>
      </c>
      <c r="W7" s="417"/>
      <c r="X7" s="420"/>
      <c r="Y7" s="420"/>
      <c r="Z7" s="417"/>
      <c r="AA7" s="417"/>
      <c r="AB7" s="417"/>
      <c r="AC7" s="417"/>
    </row>
    <row r="8" spans="1:29" s="13" customFormat="1" ht="15" customHeight="1" x14ac:dyDescent="0.25">
      <c r="B8" s="405">
        <v>2</v>
      </c>
      <c r="C8" s="402" t="s">
        <v>965</v>
      </c>
      <c r="D8" s="410" t="s">
        <v>966</v>
      </c>
      <c r="E8" s="402" t="s">
        <v>2011</v>
      </c>
      <c r="F8" s="402" t="s">
        <v>991</v>
      </c>
      <c r="G8" s="107" t="s">
        <v>992</v>
      </c>
      <c r="H8" s="108" t="s">
        <v>969</v>
      </c>
      <c r="I8" s="107" t="s">
        <v>970</v>
      </c>
      <c r="J8" s="107" t="s">
        <v>993</v>
      </c>
      <c r="K8" s="109">
        <v>100</v>
      </c>
      <c r="L8" s="107">
        <v>2300</v>
      </c>
      <c r="M8" s="107">
        <v>300</v>
      </c>
      <c r="N8" s="107" t="s">
        <v>994</v>
      </c>
      <c r="O8" s="109" t="s">
        <v>995</v>
      </c>
      <c r="P8" s="109" t="s">
        <v>996</v>
      </c>
      <c r="Q8" s="109" t="s">
        <v>997</v>
      </c>
      <c r="R8" s="110" t="s">
        <v>998</v>
      </c>
      <c r="S8" s="107" t="s">
        <v>999</v>
      </c>
      <c r="T8" s="107" t="s">
        <v>992</v>
      </c>
      <c r="U8" s="107" t="s">
        <v>974</v>
      </c>
      <c r="V8" s="107" t="s">
        <v>1599</v>
      </c>
      <c r="W8" s="405" t="s">
        <v>1000</v>
      </c>
      <c r="X8" s="402" t="s">
        <v>977</v>
      </c>
      <c r="Y8" s="402" t="s">
        <v>2006</v>
      </c>
      <c r="Z8" s="405" t="s">
        <v>119</v>
      </c>
      <c r="AA8" s="405" t="s">
        <v>978</v>
      </c>
      <c r="AB8" s="409">
        <v>42915</v>
      </c>
      <c r="AC8" s="405">
        <v>320297</v>
      </c>
    </row>
    <row r="9" spans="1:29" ht="15" customHeight="1" x14ac:dyDescent="0.25">
      <c r="B9" s="406"/>
      <c r="C9" s="403"/>
      <c r="D9" s="411"/>
      <c r="E9" s="403"/>
      <c r="F9" s="403"/>
      <c r="G9" s="107" t="s">
        <v>1001</v>
      </c>
      <c r="H9" s="108" t="s">
        <v>980</v>
      </c>
      <c r="I9" s="111" t="s">
        <v>1002</v>
      </c>
      <c r="J9" s="111" t="s">
        <v>1003</v>
      </c>
      <c r="K9" s="108">
        <v>100</v>
      </c>
      <c r="L9" s="111">
        <v>1600</v>
      </c>
      <c r="M9" s="111"/>
      <c r="N9" s="107" t="s">
        <v>847</v>
      </c>
      <c r="O9" s="112" t="s">
        <v>1112</v>
      </c>
      <c r="P9" s="109" t="s">
        <v>1226</v>
      </c>
      <c r="Q9" s="109" t="s">
        <v>86</v>
      </c>
      <c r="R9" s="109" t="s">
        <v>86</v>
      </c>
      <c r="S9" s="107" t="s">
        <v>1004</v>
      </c>
      <c r="T9" s="107" t="s">
        <v>1001</v>
      </c>
      <c r="U9" s="107" t="s">
        <v>974</v>
      </c>
      <c r="V9" s="107" t="s">
        <v>1599</v>
      </c>
      <c r="W9" s="406"/>
      <c r="X9" s="403"/>
      <c r="Y9" s="403"/>
      <c r="Z9" s="406"/>
      <c r="AA9" s="406"/>
      <c r="AB9" s="406"/>
      <c r="AC9" s="406"/>
    </row>
    <row r="10" spans="1:29" ht="15" customHeight="1" x14ac:dyDescent="0.25">
      <c r="B10" s="407"/>
      <c r="C10" s="404"/>
      <c r="D10" s="412"/>
      <c r="E10" s="404"/>
      <c r="F10" s="404"/>
      <c r="G10" s="107" t="s">
        <v>1005</v>
      </c>
      <c r="H10" s="108" t="s">
        <v>980</v>
      </c>
      <c r="I10" s="111" t="s">
        <v>1006</v>
      </c>
      <c r="J10" s="111" t="s">
        <v>1007</v>
      </c>
      <c r="K10" s="108">
        <v>100</v>
      </c>
      <c r="L10" s="111">
        <v>600</v>
      </c>
      <c r="M10" s="111">
        <v>220</v>
      </c>
      <c r="N10" s="107" t="s">
        <v>1008</v>
      </c>
      <c r="O10" s="109" t="s">
        <v>1111</v>
      </c>
      <c r="P10" s="109" t="s">
        <v>86</v>
      </c>
      <c r="Q10" s="109" t="s">
        <v>86</v>
      </c>
      <c r="R10" s="109" t="s">
        <v>86</v>
      </c>
      <c r="S10" s="107" t="s">
        <v>1009</v>
      </c>
      <c r="T10" s="107" t="s">
        <v>1005</v>
      </c>
      <c r="U10" s="107" t="s">
        <v>974</v>
      </c>
      <c r="V10" s="107" t="s">
        <v>1599</v>
      </c>
      <c r="W10" s="407"/>
      <c r="X10" s="404"/>
      <c r="Y10" s="404"/>
      <c r="Z10" s="407"/>
      <c r="AA10" s="407"/>
      <c r="AB10" s="407"/>
      <c r="AC10" s="407"/>
    </row>
    <row r="11" spans="1:29" s="13" customFormat="1" ht="15" customHeight="1" x14ac:dyDescent="0.25">
      <c r="B11" s="393">
        <v>3</v>
      </c>
      <c r="C11" s="396" t="s">
        <v>965</v>
      </c>
      <c r="D11" s="396" t="s">
        <v>966</v>
      </c>
      <c r="E11" s="399" t="s">
        <v>2011</v>
      </c>
      <c r="F11" s="396" t="s">
        <v>1010</v>
      </c>
      <c r="G11" s="136" t="s">
        <v>1011</v>
      </c>
      <c r="H11" s="258" t="s">
        <v>969</v>
      </c>
      <c r="I11" s="136" t="s">
        <v>970</v>
      </c>
      <c r="J11" s="136" t="s">
        <v>1012</v>
      </c>
      <c r="K11" s="221">
        <v>100</v>
      </c>
      <c r="L11" s="136">
        <v>2600</v>
      </c>
      <c r="M11" s="136"/>
      <c r="N11" s="113" t="s">
        <v>972</v>
      </c>
      <c r="O11" s="114" t="s">
        <v>1013</v>
      </c>
      <c r="P11" s="114" t="s">
        <v>86</v>
      </c>
      <c r="Q11" s="114" t="s">
        <v>86</v>
      </c>
      <c r="R11" s="114" t="s">
        <v>86</v>
      </c>
      <c r="S11" s="113" t="s">
        <v>1014</v>
      </c>
      <c r="T11" s="113" t="s">
        <v>1011</v>
      </c>
      <c r="U11" s="113" t="s">
        <v>974</v>
      </c>
      <c r="V11" s="113" t="s">
        <v>1599</v>
      </c>
      <c r="W11" s="393" t="s">
        <v>1015</v>
      </c>
      <c r="X11" s="399" t="s">
        <v>977</v>
      </c>
      <c r="Y11" s="399" t="s">
        <v>2006</v>
      </c>
      <c r="Z11" s="393" t="s">
        <v>119</v>
      </c>
      <c r="AA11" s="393" t="s">
        <v>978</v>
      </c>
      <c r="AB11" s="408">
        <v>42915</v>
      </c>
      <c r="AC11" s="393">
        <v>320297</v>
      </c>
    </row>
    <row r="12" spans="1:29" ht="15" customHeight="1" x14ac:dyDescent="0.25">
      <c r="B12" s="394"/>
      <c r="C12" s="397"/>
      <c r="D12" s="397"/>
      <c r="E12" s="400"/>
      <c r="F12" s="397"/>
      <c r="G12" s="136" t="s">
        <v>1016</v>
      </c>
      <c r="H12" s="258" t="s">
        <v>980</v>
      </c>
      <c r="I12" s="259" t="s">
        <v>1017</v>
      </c>
      <c r="J12" s="259" t="s">
        <v>1018</v>
      </c>
      <c r="K12" s="260">
        <v>100</v>
      </c>
      <c r="L12" s="259">
        <v>800</v>
      </c>
      <c r="M12" s="259"/>
      <c r="N12" s="113" t="s">
        <v>1019</v>
      </c>
      <c r="O12" s="114" t="s">
        <v>86</v>
      </c>
      <c r="P12" s="114" t="s">
        <v>86</v>
      </c>
      <c r="Q12" s="114" t="s">
        <v>86</v>
      </c>
      <c r="R12" s="114" t="s">
        <v>86</v>
      </c>
      <c r="S12" s="113" t="s">
        <v>1020</v>
      </c>
      <c r="T12" s="113" t="s">
        <v>1016</v>
      </c>
      <c r="U12" s="113" t="s">
        <v>974</v>
      </c>
      <c r="V12" s="113" t="s">
        <v>1599</v>
      </c>
      <c r="W12" s="394"/>
      <c r="X12" s="400"/>
      <c r="Y12" s="400"/>
      <c r="Z12" s="394"/>
      <c r="AA12" s="394"/>
      <c r="AB12" s="394"/>
      <c r="AC12" s="394"/>
    </row>
    <row r="13" spans="1:29" ht="15" customHeight="1" x14ac:dyDescent="0.25">
      <c r="B13" s="395"/>
      <c r="C13" s="398"/>
      <c r="D13" s="398"/>
      <c r="E13" s="401"/>
      <c r="F13" s="398"/>
      <c r="G13" s="136" t="s">
        <v>1021</v>
      </c>
      <c r="H13" s="258" t="s">
        <v>980</v>
      </c>
      <c r="I13" s="259" t="s">
        <v>1022</v>
      </c>
      <c r="J13" s="259" t="s">
        <v>1018</v>
      </c>
      <c r="K13" s="260">
        <v>100</v>
      </c>
      <c r="L13" s="259">
        <v>800</v>
      </c>
      <c r="M13" s="259"/>
      <c r="N13" s="113" t="s">
        <v>1023</v>
      </c>
      <c r="O13" s="114" t="s">
        <v>1129</v>
      </c>
      <c r="P13" s="114" t="s">
        <v>1227</v>
      </c>
      <c r="Q13" s="114" t="s">
        <v>86</v>
      </c>
      <c r="R13" s="114"/>
      <c r="S13" s="113" t="s">
        <v>1024</v>
      </c>
      <c r="T13" s="113" t="s">
        <v>1021</v>
      </c>
      <c r="U13" s="113" t="s">
        <v>974</v>
      </c>
      <c r="V13" s="113" t="s">
        <v>1599</v>
      </c>
      <c r="W13" s="395"/>
      <c r="X13" s="401"/>
      <c r="Y13" s="401"/>
      <c r="Z13" s="395"/>
      <c r="AA13" s="395"/>
      <c r="AB13" s="395"/>
      <c r="AC13" s="395"/>
    </row>
    <row r="14" spans="1:29" s="77" customFormat="1" ht="15" customHeight="1" x14ac:dyDescent="0.25">
      <c r="B14" s="115">
        <v>4</v>
      </c>
      <c r="C14" s="116" t="s">
        <v>1025</v>
      </c>
      <c r="D14" s="116" t="s">
        <v>1026</v>
      </c>
      <c r="E14" s="115" t="s">
        <v>2011</v>
      </c>
      <c r="F14" s="116" t="s">
        <v>1027</v>
      </c>
      <c r="G14" s="117" t="s">
        <v>1028</v>
      </c>
      <c r="H14" s="115"/>
      <c r="I14" s="117" t="s">
        <v>970</v>
      </c>
      <c r="J14" s="117" t="s">
        <v>86</v>
      </c>
      <c r="K14" s="118">
        <v>100</v>
      </c>
      <c r="L14" s="117">
        <v>400</v>
      </c>
      <c r="M14" s="117"/>
      <c r="N14" s="117" t="s">
        <v>1029</v>
      </c>
      <c r="O14" s="118" t="s">
        <v>1030</v>
      </c>
      <c r="P14" s="118" t="s">
        <v>86</v>
      </c>
      <c r="Q14" s="118" t="s">
        <v>86</v>
      </c>
      <c r="R14" s="118" t="s">
        <v>86</v>
      </c>
      <c r="S14" s="117" t="s">
        <v>1031</v>
      </c>
      <c r="T14" s="117" t="s">
        <v>1028</v>
      </c>
      <c r="U14" s="117" t="s">
        <v>974</v>
      </c>
      <c r="V14" s="117" t="s">
        <v>1599</v>
      </c>
      <c r="W14" s="117" t="s">
        <v>1032</v>
      </c>
      <c r="X14" s="116" t="s">
        <v>977</v>
      </c>
      <c r="Y14" s="115" t="s">
        <v>2006</v>
      </c>
      <c r="Z14" s="117" t="s">
        <v>119</v>
      </c>
      <c r="AA14" s="117" t="s">
        <v>978</v>
      </c>
      <c r="AB14" s="119">
        <v>42915</v>
      </c>
      <c r="AC14" s="118">
        <v>63275</v>
      </c>
    </row>
    <row r="15" spans="1:29" ht="15" customHeight="1" x14ac:dyDescent="0.25">
      <c r="B15" s="120">
        <v>5</v>
      </c>
      <c r="C15" s="121" t="s">
        <v>1033</v>
      </c>
      <c r="D15" s="121" t="s">
        <v>1034</v>
      </c>
      <c r="E15" s="261" t="s">
        <v>2012</v>
      </c>
      <c r="F15" s="122" t="s">
        <v>1035</v>
      </c>
      <c r="G15" s="123" t="s">
        <v>1036</v>
      </c>
      <c r="H15" s="124" t="s">
        <v>86</v>
      </c>
      <c r="I15" s="124" t="s">
        <v>86</v>
      </c>
      <c r="J15" s="124" t="s">
        <v>86</v>
      </c>
      <c r="K15" s="124" t="s">
        <v>86</v>
      </c>
      <c r="L15" s="124" t="s">
        <v>86</v>
      </c>
      <c r="M15" s="124" t="s">
        <v>86</v>
      </c>
      <c r="N15" s="124" t="s">
        <v>86</v>
      </c>
      <c r="O15" s="124" t="s">
        <v>86</v>
      </c>
      <c r="P15" s="124" t="s">
        <v>86</v>
      </c>
      <c r="Q15" s="124" t="s">
        <v>86</v>
      </c>
      <c r="R15" s="124" t="s">
        <v>86</v>
      </c>
      <c r="S15" s="122" t="s">
        <v>1037</v>
      </c>
      <c r="T15" s="123" t="s">
        <v>1036</v>
      </c>
      <c r="U15" s="122" t="s">
        <v>1038</v>
      </c>
      <c r="V15" s="122" t="s">
        <v>1039</v>
      </c>
      <c r="W15" s="124" t="s">
        <v>86</v>
      </c>
      <c r="X15" s="124" t="s">
        <v>86</v>
      </c>
      <c r="Y15" s="124" t="s">
        <v>2006</v>
      </c>
      <c r="Z15" s="123" t="s">
        <v>119</v>
      </c>
      <c r="AA15" s="120" t="s">
        <v>978</v>
      </c>
      <c r="AB15" s="125">
        <v>42915</v>
      </c>
      <c r="AC15" s="120">
        <v>127530</v>
      </c>
    </row>
    <row r="16" spans="1:29" ht="15" customHeight="1" x14ac:dyDescent="0.25">
      <c r="B16" s="131">
        <v>6</v>
      </c>
      <c r="C16" s="139" t="s">
        <v>1062</v>
      </c>
      <c r="D16" s="127" t="s">
        <v>1040</v>
      </c>
      <c r="E16" s="317" t="s">
        <v>2011</v>
      </c>
      <c r="F16" s="128" t="s">
        <v>1138</v>
      </c>
      <c r="G16" s="128"/>
      <c r="H16" s="129"/>
      <c r="I16" s="127" t="s">
        <v>970</v>
      </c>
      <c r="J16" s="130"/>
      <c r="K16" s="126"/>
      <c r="L16" s="130"/>
      <c r="M16" s="130"/>
      <c r="N16" s="130" t="s">
        <v>1041</v>
      </c>
      <c r="O16" s="126" t="s">
        <v>86</v>
      </c>
      <c r="P16" s="126" t="s">
        <v>86</v>
      </c>
      <c r="Q16" s="126" t="s">
        <v>86</v>
      </c>
      <c r="R16" s="126" t="s">
        <v>86</v>
      </c>
      <c r="S16" s="122" t="s">
        <v>1176</v>
      </c>
      <c r="T16" s="117"/>
      <c r="U16" s="117" t="s">
        <v>975</v>
      </c>
      <c r="V16" s="117" t="s">
        <v>974</v>
      </c>
      <c r="W16" s="117" t="s">
        <v>975</v>
      </c>
      <c r="X16" s="116" t="s">
        <v>977</v>
      </c>
      <c r="Y16" s="115" t="s">
        <v>2007</v>
      </c>
      <c r="Z16" s="123" t="s">
        <v>119</v>
      </c>
      <c r="AA16" s="120">
        <v>370</v>
      </c>
      <c r="AB16" s="178">
        <v>43292</v>
      </c>
      <c r="AC16" s="123">
        <v>66436</v>
      </c>
    </row>
    <row r="17" spans="2:29" ht="15" customHeight="1" x14ac:dyDescent="0.25">
      <c r="B17" s="261">
        <v>7</v>
      </c>
      <c r="C17" s="121" t="s">
        <v>1178</v>
      </c>
      <c r="D17" s="121" t="s">
        <v>1182</v>
      </c>
      <c r="E17" s="261" t="s">
        <v>2013</v>
      </c>
      <c r="F17" s="121" t="s">
        <v>1179</v>
      </c>
      <c r="G17" s="121" t="s">
        <v>1180</v>
      </c>
      <c r="H17" s="124" t="s">
        <v>86</v>
      </c>
      <c r="I17" s="124" t="s">
        <v>86</v>
      </c>
      <c r="J17" s="124" t="s">
        <v>86</v>
      </c>
      <c r="K17" s="124" t="s">
        <v>86</v>
      </c>
      <c r="L17" s="124" t="s">
        <v>86</v>
      </c>
      <c r="M17" s="124" t="s">
        <v>86</v>
      </c>
      <c r="N17" s="124" t="s">
        <v>86</v>
      </c>
      <c r="O17" s="124" t="s">
        <v>86</v>
      </c>
      <c r="P17" s="124" t="s">
        <v>86</v>
      </c>
      <c r="Q17" s="124" t="s">
        <v>86</v>
      </c>
      <c r="R17" s="124" t="s">
        <v>86</v>
      </c>
      <c r="S17" s="122" t="s">
        <v>1181</v>
      </c>
      <c r="T17" s="123" t="s">
        <v>1180</v>
      </c>
      <c r="U17" s="122" t="s">
        <v>1038</v>
      </c>
      <c r="V17" s="122" t="s">
        <v>1039</v>
      </c>
      <c r="W17" s="124" t="s">
        <v>86</v>
      </c>
      <c r="X17" s="124" t="s">
        <v>1589</v>
      </c>
      <c r="Y17" s="124" t="s">
        <v>2008</v>
      </c>
      <c r="Z17" s="123" t="s">
        <v>119</v>
      </c>
      <c r="AA17" s="120">
        <v>377</v>
      </c>
      <c r="AB17" s="125">
        <v>43722</v>
      </c>
      <c r="AC17" s="120">
        <v>99000</v>
      </c>
    </row>
    <row r="18" spans="2:29" ht="15" customHeight="1" x14ac:dyDescent="0.25">
      <c r="B18" s="261">
        <v>8</v>
      </c>
      <c r="C18" s="121" t="s">
        <v>1178</v>
      </c>
      <c r="D18" s="121" t="s">
        <v>1183</v>
      </c>
      <c r="E18" s="261" t="s">
        <v>2013</v>
      </c>
      <c r="F18" s="121" t="s">
        <v>1184</v>
      </c>
      <c r="G18" s="121" t="s">
        <v>1185</v>
      </c>
      <c r="H18" s="124" t="s">
        <v>86</v>
      </c>
      <c r="I18" s="124" t="s">
        <v>86</v>
      </c>
      <c r="J18" s="124" t="s">
        <v>86</v>
      </c>
      <c r="K18" s="124" t="s">
        <v>86</v>
      </c>
      <c r="L18" s="124" t="s">
        <v>86</v>
      </c>
      <c r="M18" s="124" t="s">
        <v>86</v>
      </c>
      <c r="N18" s="124" t="s">
        <v>86</v>
      </c>
      <c r="O18" s="124" t="s">
        <v>86</v>
      </c>
      <c r="P18" s="124" t="s">
        <v>86</v>
      </c>
      <c r="Q18" s="124" t="s">
        <v>86</v>
      </c>
      <c r="R18" s="124" t="s">
        <v>86</v>
      </c>
      <c r="S18" s="122" t="s">
        <v>1186</v>
      </c>
      <c r="T18" s="123" t="s">
        <v>1185</v>
      </c>
      <c r="U18" s="122" t="s">
        <v>1038</v>
      </c>
      <c r="V18" s="122" t="s">
        <v>1039</v>
      </c>
      <c r="W18" s="124" t="s">
        <v>86</v>
      </c>
      <c r="X18" s="124" t="s">
        <v>1589</v>
      </c>
      <c r="Y18" s="124" t="s">
        <v>2008</v>
      </c>
      <c r="Z18" s="123" t="s">
        <v>119</v>
      </c>
      <c r="AA18" s="120">
        <v>377</v>
      </c>
      <c r="AB18" s="125">
        <v>43722</v>
      </c>
      <c r="AC18" s="120">
        <v>99000</v>
      </c>
    </row>
    <row r="19" spans="2:29" ht="15" customHeight="1" x14ac:dyDescent="0.25">
      <c r="B19" s="261">
        <v>9</v>
      </c>
      <c r="C19" s="121" t="s">
        <v>1637</v>
      </c>
      <c r="D19" s="121" t="s">
        <v>1638</v>
      </c>
      <c r="E19" s="261" t="s">
        <v>2012</v>
      </c>
      <c r="F19" s="121" t="s">
        <v>1639</v>
      </c>
      <c r="G19" s="121" t="s">
        <v>1640</v>
      </c>
      <c r="H19" s="124" t="s">
        <v>86</v>
      </c>
      <c r="I19" s="124" t="s">
        <v>86</v>
      </c>
      <c r="J19" s="124" t="s">
        <v>86</v>
      </c>
      <c r="K19" s="124" t="s">
        <v>86</v>
      </c>
      <c r="L19" s="124" t="s">
        <v>86</v>
      </c>
      <c r="M19" s="124" t="s">
        <v>86</v>
      </c>
      <c r="N19" s="124" t="s">
        <v>86</v>
      </c>
      <c r="O19" s="124" t="s">
        <v>86</v>
      </c>
      <c r="P19" s="124" t="s">
        <v>86</v>
      </c>
      <c r="Q19" s="124" t="s">
        <v>86</v>
      </c>
      <c r="R19" s="124" t="s">
        <v>86</v>
      </c>
      <c r="S19" s="122" t="s">
        <v>1641</v>
      </c>
      <c r="T19" s="123" t="s">
        <v>1640</v>
      </c>
      <c r="U19" s="122" t="s">
        <v>1038</v>
      </c>
      <c r="V19" s="122" t="s">
        <v>1039</v>
      </c>
      <c r="W19" s="124" t="s">
        <v>86</v>
      </c>
      <c r="X19" s="124" t="s">
        <v>1589</v>
      </c>
      <c r="Y19" s="124" t="s">
        <v>2009</v>
      </c>
      <c r="Z19" s="123" t="s">
        <v>119</v>
      </c>
      <c r="AA19" s="120" t="s">
        <v>1642</v>
      </c>
      <c r="AB19" s="125">
        <v>44631</v>
      </c>
      <c r="AC19" s="120">
        <v>102000</v>
      </c>
    </row>
    <row r="20" spans="2:29" x14ac:dyDescent="0.25">
      <c r="B20" s="8"/>
      <c r="C20" s="8"/>
      <c r="D20" s="8"/>
      <c r="E20" s="8"/>
      <c r="F20" s="8"/>
      <c r="G20" s="8"/>
      <c r="H20" s="8"/>
      <c r="K20" s="8"/>
      <c r="O20" s="8"/>
      <c r="P20" s="8"/>
      <c r="Q20" s="8"/>
      <c r="R20" s="8"/>
    </row>
    <row r="21" spans="2:29" x14ac:dyDescent="0.25">
      <c r="S21" s="256" t="s">
        <v>624</v>
      </c>
    </row>
  </sheetData>
  <mergeCells count="38">
    <mergeCell ref="A1:B1"/>
    <mergeCell ref="B3:AC3"/>
    <mergeCell ref="B5:B7"/>
    <mergeCell ref="C5:C7"/>
    <mergeCell ref="D5:D7"/>
    <mergeCell ref="F5:F7"/>
    <mergeCell ref="W5:W7"/>
    <mergeCell ref="X5:X7"/>
    <mergeCell ref="Z5:Z7"/>
    <mergeCell ref="AA5:AA7"/>
    <mergeCell ref="AB5:AB7"/>
    <mergeCell ref="AC5:AC7"/>
    <mergeCell ref="Y5:Y7"/>
    <mergeCell ref="E5:E7"/>
    <mergeCell ref="B8:B10"/>
    <mergeCell ref="C8:C10"/>
    <mergeCell ref="D8:D10"/>
    <mergeCell ref="F8:F10"/>
    <mergeCell ref="W8:W10"/>
    <mergeCell ref="E8:E10"/>
    <mergeCell ref="X8:X10"/>
    <mergeCell ref="Z8:Z10"/>
    <mergeCell ref="AA8:AA10"/>
    <mergeCell ref="AB11:AB13"/>
    <mergeCell ref="AC11:AC13"/>
    <mergeCell ref="AB8:AB10"/>
    <mergeCell ref="AC8:AC10"/>
    <mergeCell ref="X11:X13"/>
    <mergeCell ref="Z11:Z13"/>
    <mergeCell ref="AA11:AA13"/>
    <mergeCell ref="Y8:Y10"/>
    <mergeCell ref="Y11:Y13"/>
    <mergeCell ref="B11:B13"/>
    <mergeCell ref="C11:C13"/>
    <mergeCell ref="D11:D13"/>
    <mergeCell ref="F11:F13"/>
    <mergeCell ref="W11:W13"/>
    <mergeCell ref="E11:E13"/>
  </mergeCells>
  <hyperlinks>
    <hyperlink ref="A1:B1" location="'Project database'!A1" display="BACK"/>
    <hyperlink ref="V17" r:id="rId1" display="sms@123"/>
    <hyperlink ref="V18" r:id="rId2" display="sms@123"/>
    <hyperlink ref="V5" r:id="rId3"/>
    <hyperlink ref="V6:V7" r:id="rId4" display="Server@2021"/>
    <hyperlink ref="V8" r:id="rId5"/>
    <hyperlink ref="V9:V10" r:id="rId6" display="Server@2021"/>
    <hyperlink ref="V11" r:id="rId7"/>
    <hyperlink ref="V12:V13" r:id="rId8" display="Server@2021"/>
    <hyperlink ref="V15" r:id="rId9" display="sms@123"/>
    <hyperlink ref="V14" r:id="rId10"/>
    <hyperlink ref="S21" r:id="rId11"/>
    <hyperlink ref="V19" r:id="rId12" display="sms@123"/>
  </hyperlinks>
  <pageMargins left="0.7" right="0.7" top="0.75" bottom="0.75" header="0.3" footer="0.3"/>
  <pageSetup orientation="portrait" r:id="rId1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8"/>
  <sheetViews>
    <sheetView showGridLines="0" topLeftCell="W1" workbookViewId="0">
      <pane ySplit="2" topLeftCell="A3" activePane="bottomLeft" state="frozen"/>
      <selection pane="bottomLeft" activeCell="Z3" sqref="Z3:Z15"/>
    </sheetView>
  </sheetViews>
  <sheetFormatPr defaultColWidth="15.7109375" defaultRowHeight="15" x14ac:dyDescent="0.25"/>
  <cols>
    <col min="1" max="1" width="2" style="222" bestFit="1" customWidth="1"/>
    <col min="2" max="2" width="12.140625" style="232" bestFit="1" customWidth="1"/>
    <col min="3" max="3" width="33.28515625" style="231" bestFit="1" customWidth="1"/>
    <col min="4" max="4" width="12.5703125" style="231" bestFit="1" customWidth="1"/>
    <col min="5" max="5" width="9.7109375" style="231" bestFit="1" customWidth="1"/>
    <col min="6" max="6" width="24" style="231" bestFit="1" customWidth="1"/>
    <col min="7" max="7" width="10.5703125" style="232" bestFit="1" customWidth="1"/>
    <col min="8" max="8" width="30.28515625" style="222" bestFit="1" customWidth="1"/>
    <col min="9" max="9" width="21.140625" style="233" bestFit="1" customWidth="1"/>
    <col min="10" max="10" width="23.85546875" style="234" bestFit="1" customWidth="1"/>
    <col min="11" max="11" width="10.5703125" style="222" bestFit="1" customWidth="1"/>
    <col min="12" max="12" width="20.42578125" style="222" bestFit="1" customWidth="1"/>
    <col min="13" max="13" width="31" style="222" bestFit="1" customWidth="1"/>
    <col min="14" max="14" width="35.140625" style="222" bestFit="1" customWidth="1"/>
    <col min="15" max="15" width="19.42578125" style="222" bestFit="1" customWidth="1"/>
    <col min="16" max="16" width="18.42578125" style="222" bestFit="1" customWidth="1"/>
    <col min="17" max="17" width="93.28515625" style="235" bestFit="1" customWidth="1"/>
    <col min="18" max="18" width="19" style="235" bestFit="1" customWidth="1"/>
    <col min="19" max="19" width="13.7109375" style="222" bestFit="1" customWidth="1"/>
    <col min="20" max="20" width="12.85546875" style="222" bestFit="1" customWidth="1"/>
    <col min="21" max="21" width="18.42578125" style="222" bestFit="1" customWidth="1"/>
    <col min="22" max="22" width="18.42578125" style="222" customWidth="1"/>
    <col min="23" max="23" width="33.85546875" style="222" bestFit="1" customWidth="1"/>
    <col min="24" max="24" width="18.140625" style="232" bestFit="1" customWidth="1"/>
    <col min="25" max="25" width="16.42578125" style="232" bestFit="1" customWidth="1"/>
    <col min="26" max="26" width="24.5703125" style="232" bestFit="1" customWidth="1"/>
    <col min="27" max="27" width="21.42578125" style="232" bestFit="1" customWidth="1"/>
    <col min="28" max="28" width="10.28515625" style="232" bestFit="1" customWidth="1"/>
    <col min="29" max="29" width="45.85546875" style="222" bestFit="1" customWidth="1"/>
    <col min="30" max="30" width="12.85546875" style="222" bestFit="1" customWidth="1"/>
    <col min="31" max="16384" width="15.7109375" style="222"/>
  </cols>
  <sheetData>
    <row r="1" spans="1:30" ht="31.5" x14ac:dyDescent="0.5">
      <c r="A1" s="222" t="s">
        <v>1276</v>
      </c>
      <c r="B1" s="230" t="s">
        <v>109</v>
      </c>
      <c r="I1" s="194" t="s">
        <v>33</v>
      </c>
    </row>
    <row r="2" spans="1:30" s="237" customFormat="1" ht="30" x14ac:dyDescent="0.25">
      <c r="B2" s="23" t="s">
        <v>0</v>
      </c>
      <c r="C2" s="156" t="s">
        <v>89</v>
      </c>
      <c r="D2" s="176" t="s">
        <v>540</v>
      </c>
      <c r="E2" s="176" t="s">
        <v>1187</v>
      </c>
      <c r="F2" s="176" t="s">
        <v>88</v>
      </c>
      <c r="G2" s="156" t="s">
        <v>240</v>
      </c>
      <c r="H2" s="156" t="s">
        <v>312</v>
      </c>
      <c r="I2" s="156" t="s">
        <v>30</v>
      </c>
      <c r="J2" s="238" t="s">
        <v>1</v>
      </c>
      <c r="K2" s="156" t="s">
        <v>2</v>
      </c>
      <c r="L2" s="156" t="s">
        <v>3</v>
      </c>
      <c r="M2" s="1" t="s">
        <v>16</v>
      </c>
      <c r="N2" s="1" t="s">
        <v>334</v>
      </c>
      <c r="O2" s="156" t="s">
        <v>113</v>
      </c>
      <c r="P2" s="156" t="s">
        <v>189</v>
      </c>
      <c r="Q2" s="217" t="s">
        <v>141</v>
      </c>
      <c r="R2" s="217" t="s">
        <v>129</v>
      </c>
      <c r="S2" s="1" t="s">
        <v>188</v>
      </c>
      <c r="T2" s="1" t="s">
        <v>228</v>
      </c>
      <c r="U2" s="1" t="s">
        <v>229</v>
      </c>
      <c r="V2" s="1" t="s">
        <v>1953</v>
      </c>
      <c r="W2" s="192" t="s">
        <v>305</v>
      </c>
      <c r="X2" s="181" t="s">
        <v>231</v>
      </c>
      <c r="Y2" s="156" t="s">
        <v>232</v>
      </c>
      <c r="Z2" s="156" t="s">
        <v>1610</v>
      </c>
      <c r="AA2" s="156" t="s">
        <v>1613</v>
      </c>
      <c r="AB2" s="181" t="s">
        <v>233</v>
      </c>
      <c r="AC2" s="295"/>
      <c r="AD2" s="156" t="s">
        <v>187</v>
      </c>
    </row>
    <row r="3" spans="1:30" x14ac:dyDescent="0.25">
      <c r="B3" s="5">
        <v>1</v>
      </c>
      <c r="C3" s="14" t="s">
        <v>230</v>
      </c>
      <c r="D3" s="14" t="s">
        <v>857</v>
      </c>
      <c r="E3" s="14" t="s">
        <v>130</v>
      </c>
      <c r="F3" s="193" t="s">
        <v>1288</v>
      </c>
      <c r="G3" s="5" t="s">
        <v>7</v>
      </c>
      <c r="H3" s="4" t="s">
        <v>31</v>
      </c>
      <c r="I3" s="18">
        <v>7244914429</v>
      </c>
      <c r="J3" s="137" t="s">
        <v>32</v>
      </c>
      <c r="K3" s="4" t="s">
        <v>11</v>
      </c>
      <c r="L3" s="4" t="s">
        <v>10</v>
      </c>
      <c r="M3" s="4" t="s">
        <v>17</v>
      </c>
      <c r="N3" s="4"/>
      <c r="O3" s="4" t="s">
        <v>1080</v>
      </c>
      <c r="P3" s="4"/>
      <c r="Q3" s="55" t="s">
        <v>86</v>
      </c>
      <c r="R3" s="12" t="s">
        <v>130</v>
      </c>
      <c r="S3" s="12" t="s">
        <v>187</v>
      </c>
      <c r="T3" s="12" t="s">
        <v>198</v>
      </c>
      <c r="U3" s="12" t="s">
        <v>1089</v>
      </c>
      <c r="V3" s="12" t="s">
        <v>86</v>
      </c>
      <c r="W3" s="12" t="s">
        <v>86</v>
      </c>
      <c r="X3" s="39" t="s">
        <v>86</v>
      </c>
      <c r="Y3" s="39" t="s">
        <v>86</v>
      </c>
      <c r="Z3" s="39" t="s">
        <v>1611</v>
      </c>
      <c r="AA3" s="39" t="s">
        <v>130</v>
      </c>
      <c r="AB3" s="39" t="s">
        <v>86</v>
      </c>
      <c r="AD3" s="12"/>
    </row>
    <row r="4" spans="1:30" x14ac:dyDescent="0.25">
      <c r="B4" s="5">
        <v>2</v>
      </c>
      <c r="C4" s="14" t="s">
        <v>34</v>
      </c>
      <c r="D4" s="14" t="s">
        <v>857</v>
      </c>
      <c r="E4" s="14" t="s">
        <v>130</v>
      </c>
      <c r="F4" s="14" t="s">
        <v>34</v>
      </c>
      <c r="G4" s="5" t="s">
        <v>242</v>
      </c>
      <c r="H4" s="4" t="s">
        <v>35</v>
      </c>
      <c r="I4" s="194" t="s">
        <v>37</v>
      </c>
      <c r="J4" s="137" t="s">
        <v>36</v>
      </c>
      <c r="K4" s="4" t="s">
        <v>11</v>
      </c>
      <c r="L4" s="4" t="s">
        <v>10</v>
      </c>
      <c r="M4" s="4" t="s">
        <v>17</v>
      </c>
      <c r="N4" s="4"/>
      <c r="O4" s="4" t="s">
        <v>1081</v>
      </c>
      <c r="P4" s="4"/>
      <c r="Q4" s="55" t="s">
        <v>86</v>
      </c>
      <c r="R4" s="12" t="s">
        <v>130</v>
      </c>
      <c r="S4" s="12" t="s">
        <v>187</v>
      </c>
      <c r="T4" s="12" t="s">
        <v>198</v>
      </c>
      <c r="U4" s="12" t="s">
        <v>1090</v>
      </c>
      <c r="V4" s="12" t="s">
        <v>86</v>
      </c>
      <c r="W4" s="12" t="s">
        <v>86</v>
      </c>
      <c r="X4" s="39" t="s">
        <v>86</v>
      </c>
      <c r="Y4" s="39" t="s">
        <v>86</v>
      </c>
      <c r="Z4" s="39" t="s">
        <v>1217</v>
      </c>
      <c r="AA4" s="39" t="s">
        <v>130</v>
      </c>
      <c r="AB4" s="39" t="s">
        <v>86</v>
      </c>
      <c r="AD4" s="12"/>
    </row>
    <row r="5" spans="1:30" x14ac:dyDescent="0.25">
      <c r="B5" s="5">
        <v>3</v>
      </c>
      <c r="C5" s="14" t="s">
        <v>34</v>
      </c>
      <c r="D5" s="14" t="s">
        <v>857</v>
      </c>
      <c r="E5" s="14" t="s">
        <v>130</v>
      </c>
      <c r="F5" s="14" t="s">
        <v>34</v>
      </c>
      <c r="G5" s="5" t="s">
        <v>242</v>
      </c>
      <c r="H5" s="4" t="s">
        <v>35</v>
      </c>
      <c r="I5" s="194" t="s">
        <v>38</v>
      </c>
      <c r="J5" s="137" t="s">
        <v>36</v>
      </c>
      <c r="K5" s="4" t="s">
        <v>11</v>
      </c>
      <c r="L5" s="4" t="s">
        <v>10</v>
      </c>
      <c r="M5" s="4" t="s">
        <v>17</v>
      </c>
      <c r="N5" s="4"/>
      <c r="O5" s="4" t="s">
        <v>1082</v>
      </c>
      <c r="P5" s="4"/>
      <c r="Q5" s="55" t="s">
        <v>86</v>
      </c>
      <c r="R5" s="12" t="s">
        <v>130</v>
      </c>
      <c r="S5" s="12" t="s">
        <v>187</v>
      </c>
      <c r="T5" s="12" t="s">
        <v>198</v>
      </c>
      <c r="U5" s="12" t="s">
        <v>1090</v>
      </c>
      <c r="V5" s="12" t="s">
        <v>86</v>
      </c>
      <c r="W5" s="12" t="s">
        <v>86</v>
      </c>
      <c r="X5" s="39" t="s">
        <v>86</v>
      </c>
      <c r="Y5" s="39" t="s">
        <v>86</v>
      </c>
      <c r="Z5" s="39" t="s">
        <v>1217</v>
      </c>
      <c r="AA5" s="39" t="s">
        <v>130</v>
      </c>
      <c r="AB5" s="39" t="s">
        <v>86</v>
      </c>
      <c r="AD5" s="12"/>
    </row>
    <row r="6" spans="1:30" x14ac:dyDescent="0.25">
      <c r="B6" s="5">
        <v>4</v>
      </c>
      <c r="C6" s="14" t="s">
        <v>200</v>
      </c>
      <c r="D6" s="14" t="s">
        <v>857</v>
      </c>
      <c r="E6" s="14" t="s">
        <v>130</v>
      </c>
      <c r="F6" s="193" t="s">
        <v>1288</v>
      </c>
      <c r="G6" s="5" t="s">
        <v>7</v>
      </c>
      <c r="H6" s="4" t="s">
        <v>39</v>
      </c>
      <c r="I6" s="18" t="s">
        <v>42</v>
      </c>
      <c r="J6" s="4" t="s">
        <v>40</v>
      </c>
      <c r="K6" s="4" t="s">
        <v>9</v>
      </c>
      <c r="L6" s="4" t="s">
        <v>10</v>
      </c>
      <c r="M6" s="4" t="s">
        <v>41</v>
      </c>
      <c r="N6" s="4"/>
      <c r="O6" s="4" t="s">
        <v>201</v>
      </c>
      <c r="P6" s="4" t="s">
        <v>199</v>
      </c>
      <c r="Q6" s="55" t="s">
        <v>86</v>
      </c>
      <c r="R6" s="12" t="s">
        <v>130</v>
      </c>
      <c r="S6" s="12" t="s">
        <v>187</v>
      </c>
      <c r="T6" s="12" t="s">
        <v>198</v>
      </c>
      <c r="U6" s="12" t="s">
        <v>239</v>
      </c>
      <c r="V6" s="12" t="s">
        <v>86</v>
      </c>
      <c r="W6" s="12" t="s">
        <v>86</v>
      </c>
      <c r="X6" s="39" t="s">
        <v>86</v>
      </c>
      <c r="Y6" s="39" t="s">
        <v>86</v>
      </c>
      <c r="Z6" s="39" t="s">
        <v>1612</v>
      </c>
      <c r="AA6" s="39" t="s">
        <v>130</v>
      </c>
      <c r="AB6" s="39" t="s">
        <v>86</v>
      </c>
      <c r="AD6" s="12"/>
    </row>
    <row r="7" spans="1:30" ht="30" x14ac:dyDescent="0.25">
      <c r="B7" s="5">
        <v>5</v>
      </c>
      <c r="C7" s="14" t="s">
        <v>43</v>
      </c>
      <c r="D7" s="14" t="s">
        <v>857</v>
      </c>
      <c r="E7" s="14" t="s">
        <v>130</v>
      </c>
      <c r="F7" s="193" t="s">
        <v>1288</v>
      </c>
      <c r="G7" s="5" t="s">
        <v>7</v>
      </c>
      <c r="H7" s="4" t="s">
        <v>39</v>
      </c>
      <c r="I7" s="18" t="s">
        <v>1275</v>
      </c>
      <c r="J7" s="4" t="s">
        <v>40</v>
      </c>
      <c r="K7" s="4" t="s">
        <v>9</v>
      </c>
      <c r="L7" s="4" t="s">
        <v>10</v>
      </c>
      <c r="M7" s="4" t="s">
        <v>41</v>
      </c>
      <c r="N7" s="4"/>
      <c r="O7" s="4" t="s">
        <v>112</v>
      </c>
      <c r="P7" s="4"/>
      <c r="Q7" s="55" t="s">
        <v>1997</v>
      </c>
      <c r="R7" s="12" t="s">
        <v>130</v>
      </c>
      <c r="S7" s="12" t="s">
        <v>187</v>
      </c>
      <c r="T7" s="12" t="s">
        <v>198</v>
      </c>
      <c r="U7" s="12" t="s">
        <v>206</v>
      </c>
      <c r="V7" s="12" t="s">
        <v>86</v>
      </c>
      <c r="W7" s="12" t="s">
        <v>86</v>
      </c>
      <c r="X7" s="39" t="s">
        <v>86</v>
      </c>
      <c r="Y7" s="39" t="s">
        <v>86</v>
      </c>
      <c r="Z7" s="39" t="s">
        <v>1612</v>
      </c>
      <c r="AA7" s="39" t="s">
        <v>130</v>
      </c>
      <c r="AB7" s="39" t="s">
        <v>86</v>
      </c>
      <c r="AD7" s="12"/>
    </row>
    <row r="8" spans="1:30" x14ac:dyDescent="0.25">
      <c r="B8" s="5">
        <v>6</v>
      </c>
      <c r="C8" s="14" t="s">
        <v>44</v>
      </c>
      <c r="D8" s="14" t="s">
        <v>857</v>
      </c>
      <c r="E8" s="14" t="s">
        <v>130</v>
      </c>
      <c r="F8" s="193" t="s">
        <v>1288</v>
      </c>
      <c r="G8" s="5" t="s">
        <v>7</v>
      </c>
      <c r="H8" s="4" t="s">
        <v>39</v>
      </c>
      <c r="I8" s="18" t="s">
        <v>45</v>
      </c>
      <c r="J8" s="4" t="s">
        <v>40</v>
      </c>
      <c r="K8" s="4" t="s">
        <v>9</v>
      </c>
      <c r="L8" s="4" t="s">
        <v>10</v>
      </c>
      <c r="M8" s="4" t="s">
        <v>41</v>
      </c>
      <c r="N8" s="4"/>
      <c r="O8" s="4" t="s">
        <v>218</v>
      </c>
      <c r="P8" s="4" t="s">
        <v>220</v>
      </c>
      <c r="Q8" s="55" t="s">
        <v>86</v>
      </c>
      <c r="R8" s="12" t="s">
        <v>130</v>
      </c>
      <c r="S8" s="12" t="s">
        <v>187</v>
      </c>
      <c r="T8" s="12" t="s">
        <v>198</v>
      </c>
      <c r="U8" s="12" t="s">
        <v>222</v>
      </c>
      <c r="V8" s="12" t="s">
        <v>86</v>
      </c>
      <c r="W8" s="12" t="s">
        <v>86</v>
      </c>
      <c r="X8" s="39" t="s">
        <v>86</v>
      </c>
      <c r="Y8" s="39" t="s">
        <v>86</v>
      </c>
      <c r="Z8" s="39" t="s">
        <v>1612</v>
      </c>
      <c r="AA8" s="39" t="s">
        <v>130</v>
      </c>
      <c r="AB8" s="39" t="s">
        <v>86</v>
      </c>
      <c r="AD8" s="12"/>
    </row>
    <row r="9" spans="1:30" x14ac:dyDescent="0.25">
      <c r="B9" s="5">
        <v>7</v>
      </c>
      <c r="C9" s="14" t="s">
        <v>44</v>
      </c>
      <c r="D9" s="14" t="s">
        <v>857</v>
      </c>
      <c r="E9" s="14" t="s">
        <v>130</v>
      </c>
      <c r="F9" s="193" t="s">
        <v>1288</v>
      </c>
      <c r="G9" s="5" t="s">
        <v>7</v>
      </c>
      <c r="H9" s="4" t="s">
        <v>39</v>
      </c>
      <c r="I9" s="18" t="s">
        <v>46</v>
      </c>
      <c r="J9" s="4" t="s">
        <v>40</v>
      </c>
      <c r="K9" s="4" t="s">
        <v>9</v>
      </c>
      <c r="L9" s="4" t="s">
        <v>10</v>
      </c>
      <c r="M9" s="4" t="s">
        <v>41</v>
      </c>
      <c r="N9" s="4"/>
      <c r="O9" s="4" t="s">
        <v>219</v>
      </c>
      <c r="P9" s="4" t="s">
        <v>221</v>
      </c>
      <c r="Q9" s="55" t="s">
        <v>86</v>
      </c>
      <c r="R9" s="12" t="s">
        <v>130</v>
      </c>
      <c r="S9" s="12" t="s">
        <v>187</v>
      </c>
      <c r="T9" s="12" t="s">
        <v>198</v>
      </c>
      <c r="U9" s="12" t="s">
        <v>222</v>
      </c>
      <c r="V9" s="12" t="s">
        <v>86</v>
      </c>
      <c r="W9" s="12" t="s">
        <v>86</v>
      </c>
      <c r="X9" s="39" t="s">
        <v>86</v>
      </c>
      <c r="Y9" s="39" t="s">
        <v>86</v>
      </c>
      <c r="Z9" s="39" t="s">
        <v>1612</v>
      </c>
      <c r="AA9" s="39" t="s">
        <v>130</v>
      </c>
      <c r="AB9" s="39" t="s">
        <v>86</v>
      </c>
      <c r="AD9" s="12"/>
    </row>
    <row r="10" spans="1:30" x14ac:dyDescent="0.25">
      <c r="B10" s="5">
        <v>8</v>
      </c>
      <c r="C10" s="14" t="s">
        <v>205</v>
      </c>
      <c r="D10" s="14" t="s">
        <v>857</v>
      </c>
      <c r="E10" s="14" t="s">
        <v>130</v>
      </c>
      <c r="F10" s="193" t="s">
        <v>1288</v>
      </c>
      <c r="G10" s="5" t="s">
        <v>7</v>
      </c>
      <c r="H10" s="4" t="s">
        <v>39</v>
      </c>
      <c r="I10" s="18" t="s">
        <v>47</v>
      </c>
      <c r="J10" s="9" t="s">
        <v>40</v>
      </c>
      <c r="K10" s="4" t="s">
        <v>9</v>
      </c>
      <c r="L10" s="4" t="s">
        <v>10</v>
      </c>
      <c r="M10" s="4" t="s">
        <v>41</v>
      </c>
      <c r="N10" s="4"/>
      <c r="O10" s="4" t="s">
        <v>202</v>
      </c>
      <c r="P10" s="4" t="s">
        <v>190</v>
      </c>
      <c r="Q10" s="55" t="s">
        <v>86</v>
      </c>
      <c r="R10" s="12" t="s">
        <v>130</v>
      </c>
      <c r="S10" s="12" t="s">
        <v>187</v>
      </c>
      <c r="T10" s="12" t="s">
        <v>198</v>
      </c>
      <c r="U10" s="12" t="s">
        <v>204</v>
      </c>
      <c r="V10" s="12" t="s">
        <v>86</v>
      </c>
      <c r="W10" s="12" t="s">
        <v>86</v>
      </c>
      <c r="X10" s="39" t="s">
        <v>86</v>
      </c>
      <c r="Y10" s="39" t="s">
        <v>86</v>
      </c>
      <c r="Z10" s="39" t="s">
        <v>1612</v>
      </c>
      <c r="AA10" s="39" t="s">
        <v>130</v>
      </c>
      <c r="AB10" s="39" t="s">
        <v>86</v>
      </c>
      <c r="AD10" s="12"/>
    </row>
    <row r="11" spans="1:30" x14ac:dyDescent="0.25">
      <c r="B11" s="5">
        <v>9</v>
      </c>
      <c r="C11" s="14" t="s">
        <v>205</v>
      </c>
      <c r="D11" s="14" t="s">
        <v>857</v>
      </c>
      <c r="E11" s="14" t="s">
        <v>130</v>
      </c>
      <c r="F11" s="193" t="s">
        <v>1288</v>
      </c>
      <c r="G11" s="5" t="s">
        <v>7</v>
      </c>
      <c r="H11" s="4" t="s">
        <v>39</v>
      </c>
      <c r="I11" s="18" t="s">
        <v>48</v>
      </c>
      <c r="J11" s="9" t="s">
        <v>40</v>
      </c>
      <c r="K11" s="4" t="s">
        <v>9</v>
      </c>
      <c r="L11" s="4" t="s">
        <v>10</v>
      </c>
      <c r="M11" s="4" t="s">
        <v>41</v>
      </c>
      <c r="N11" s="4"/>
      <c r="O11" s="4" t="s">
        <v>203</v>
      </c>
      <c r="P11" s="4" t="s">
        <v>191</v>
      </c>
      <c r="Q11" s="55" t="s">
        <v>86</v>
      </c>
      <c r="R11" s="12" t="s">
        <v>130</v>
      </c>
      <c r="S11" s="12" t="s">
        <v>187</v>
      </c>
      <c r="T11" s="12" t="s">
        <v>198</v>
      </c>
      <c r="U11" s="12" t="s">
        <v>204</v>
      </c>
      <c r="V11" s="12" t="s">
        <v>86</v>
      </c>
      <c r="W11" s="12" t="s">
        <v>86</v>
      </c>
      <c r="X11" s="39" t="s">
        <v>86</v>
      </c>
      <c r="Y11" s="39" t="s">
        <v>86</v>
      </c>
      <c r="Z11" s="39" t="s">
        <v>1612</v>
      </c>
      <c r="AA11" s="39" t="s">
        <v>130</v>
      </c>
      <c r="AB11" s="39" t="s">
        <v>86</v>
      </c>
      <c r="AD11" s="12"/>
    </row>
    <row r="12" spans="1:30" x14ac:dyDescent="0.25">
      <c r="B12" s="5">
        <v>10</v>
      </c>
      <c r="C12" s="14" t="s">
        <v>49</v>
      </c>
      <c r="D12" s="14" t="s">
        <v>857</v>
      </c>
      <c r="E12" s="14" t="s">
        <v>130</v>
      </c>
      <c r="F12" s="193" t="s">
        <v>1288</v>
      </c>
      <c r="G12" s="5" t="s">
        <v>7</v>
      </c>
      <c r="H12" s="4" t="s">
        <v>39</v>
      </c>
      <c r="I12" s="18" t="s">
        <v>50</v>
      </c>
      <c r="J12" s="9" t="s">
        <v>40</v>
      </c>
      <c r="K12" s="4" t="s">
        <v>9</v>
      </c>
      <c r="L12" s="4" t="s">
        <v>10</v>
      </c>
      <c r="M12" s="4" t="s">
        <v>41</v>
      </c>
      <c r="N12" s="4"/>
      <c r="O12" s="4" t="s">
        <v>214</v>
      </c>
      <c r="P12" s="4" t="s">
        <v>215</v>
      </c>
      <c r="Q12" s="55" t="s">
        <v>86</v>
      </c>
      <c r="R12" s="12" t="s">
        <v>130</v>
      </c>
      <c r="S12" s="12" t="s">
        <v>187</v>
      </c>
      <c r="T12" s="12" t="s">
        <v>198</v>
      </c>
      <c r="U12" s="12"/>
      <c r="V12" s="12" t="s">
        <v>86</v>
      </c>
      <c r="W12" s="12" t="s">
        <v>86</v>
      </c>
      <c r="X12" s="39" t="s">
        <v>86</v>
      </c>
      <c r="Y12" s="39" t="s">
        <v>86</v>
      </c>
      <c r="Z12" s="39" t="s">
        <v>1612</v>
      </c>
      <c r="AA12" s="39" t="s">
        <v>130</v>
      </c>
      <c r="AB12" s="39" t="s">
        <v>86</v>
      </c>
      <c r="AD12" s="12"/>
    </row>
    <row r="13" spans="1:30" x14ac:dyDescent="0.25">
      <c r="B13" s="5">
        <v>11</v>
      </c>
      <c r="C13" s="14" t="s">
        <v>49</v>
      </c>
      <c r="D13" s="14" t="s">
        <v>857</v>
      </c>
      <c r="E13" s="14" t="s">
        <v>130</v>
      </c>
      <c r="F13" s="193" t="s">
        <v>1288</v>
      </c>
      <c r="G13" s="5" t="s">
        <v>7</v>
      </c>
      <c r="H13" s="4" t="s">
        <v>39</v>
      </c>
      <c r="I13" s="18" t="s">
        <v>51</v>
      </c>
      <c r="J13" s="9" t="s">
        <v>40</v>
      </c>
      <c r="K13" s="4" t="s">
        <v>9</v>
      </c>
      <c r="L13" s="4" t="s">
        <v>10</v>
      </c>
      <c r="M13" s="4" t="s">
        <v>41</v>
      </c>
      <c r="N13" s="4"/>
      <c r="O13" s="4" t="s">
        <v>212</v>
      </c>
      <c r="P13" s="4" t="s">
        <v>213</v>
      </c>
      <c r="Q13" s="55" t="s">
        <v>86</v>
      </c>
      <c r="R13" s="12" t="s">
        <v>130</v>
      </c>
      <c r="S13" s="12" t="s">
        <v>187</v>
      </c>
      <c r="T13" s="12" t="s">
        <v>198</v>
      </c>
      <c r="U13" s="12"/>
      <c r="V13" s="12" t="s">
        <v>86</v>
      </c>
      <c r="W13" s="12" t="s">
        <v>86</v>
      </c>
      <c r="X13" s="39" t="s">
        <v>86</v>
      </c>
      <c r="Y13" s="39" t="s">
        <v>86</v>
      </c>
      <c r="Z13" s="39" t="s">
        <v>1612</v>
      </c>
      <c r="AA13" s="39" t="s">
        <v>130</v>
      </c>
      <c r="AB13" s="39" t="s">
        <v>86</v>
      </c>
      <c r="AD13" s="12"/>
    </row>
    <row r="14" spans="1:30" x14ac:dyDescent="0.25">
      <c r="B14" s="5">
        <v>12</v>
      </c>
      <c r="C14" s="14" t="s">
        <v>52</v>
      </c>
      <c r="D14" s="14" t="s">
        <v>857</v>
      </c>
      <c r="E14" s="14" t="s">
        <v>130</v>
      </c>
      <c r="F14" s="193" t="s">
        <v>1288</v>
      </c>
      <c r="G14" s="5" t="s">
        <v>7</v>
      </c>
      <c r="H14" s="4" t="s">
        <v>39</v>
      </c>
      <c r="I14" s="18" t="s">
        <v>53</v>
      </c>
      <c r="J14" s="9" t="s">
        <v>40</v>
      </c>
      <c r="K14" s="4" t="s">
        <v>9</v>
      </c>
      <c r="L14" s="4" t="s">
        <v>10</v>
      </c>
      <c r="M14" s="4" t="s">
        <v>41</v>
      </c>
      <c r="N14" s="4"/>
      <c r="O14" s="4" t="s">
        <v>209</v>
      </c>
      <c r="P14" s="4" t="s">
        <v>193</v>
      </c>
      <c r="Q14" s="55" t="s">
        <v>86</v>
      </c>
      <c r="R14" s="12" t="s">
        <v>130</v>
      </c>
      <c r="S14" s="12" t="s">
        <v>187</v>
      </c>
      <c r="T14" s="12" t="s">
        <v>211</v>
      </c>
      <c r="U14" s="12"/>
      <c r="V14" s="12" t="s">
        <v>86</v>
      </c>
      <c r="W14" s="12" t="s">
        <v>86</v>
      </c>
      <c r="X14" s="39" t="s">
        <v>86</v>
      </c>
      <c r="Y14" s="39" t="s">
        <v>86</v>
      </c>
      <c r="Z14" s="39" t="s">
        <v>1612</v>
      </c>
      <c r="AA14" s="39" t="s">
        <v>130</v>
      </c>
      <c r="AB14" s="39" t="s">
        <v>86</v>
      </c>
      <c r="AD14" s="12"/>
    </row>
    <row r="15" spans="1:30" x14ac:dyDescent="0.25">
      <c r="B15" s="5">
        <v>13</v>
      </c>
      <c r="C15" s="14" t="s">
        <v>52</v>
      </c>
      <c r="D15" s="14" t="s">
        <v>857</v>
      </c>
      <c r="E15" s="14" t="s">
        <v>130</v>
      </c>
      <c r="F15" s="193" t="s">
        <v>1288</v>
      </c>
      <c r="G15" s="5" t="s">
        <v>7</v>
      </c>
      <c r="H15" s="4" t="s">
        <v>39</v>
      </c>
      <c r="I15" s="18" t="s">
        <v>54</v>
      </c>
      <c r="J15" s="9" t="s">
        <v>40</v>
      </c>
      <c r="K15" s="4" t="s">
        <v>9</v>
      </c>
      <c r="L15" s="4" t="s">
        <v>10</v>
      </c>
      <c r="M15" s="4" t="s">
        <v>41</v>
      </c>
      <c r="N15" s="4"/>
      <c r="O15" s="4" t="s">
        <v>210</v>
      </c>
      <c r="P15" s="4" t="s">
        <v>192</v>
      </c>
      <c r="Q15" s="55" t="s">
        <v>86</v>
      </c>
      <c r="R15" s="12" t="s">
        <v>130</v>
      </c>
      <c r="S15" s="12" t="s">
        <v>187</v>
      </c>
      <c r="T15" s="12" t="s">
        <v>211</v>
      </c>
      <c r="U15" s="12"/>
      <c r="V15" s="12" t="s">
        <v>86</v>
      </c>
      <c r="W15" s="12" t="s">
        <v>86</v>
      </c>
      <c r="X15" s="39" t="s">
        <v>86</v>
      </c>
      <c r="Y15" s="39" t="s">
        <v>86</v>
      </c>
      <c r="Z15" s="39" t="s">
        <v>1612</v>
      </c>
      <c r="AA15" s="39" t="s">
        <v>130</v>
      </c>
      <c r="AB15" s="39" t="s">
        <v>86</v>
      </c>
      <c r="AD15" s="12"/>
    </row>
    <row r="16" spans="1:30" x14ac:dyDescent="0.25">
      <c r="B16" s="5">
        <v>14</v>
      </c>
      <c r="C16" s="193" t="s">
        <v>196</v>
      </c>
      <c r="D16" s="193" t="s">
        <v>857</v>
      </c>
      <c r="E16" s="14" t="s">
        <v>130</v>
      </c>
      <c r="F16" s="193" t="s">
        <v>1288</v>
      </c>
      <c r="G16" s="5" t="str">
        <f t="shared" ref="G16:G18" si="0">LEFT(H16,3)</f>
        <v xml:space="preserve">HP </v>
      </c>
      <c r="H16" s="9" t="s">
        <v>145</v>
      </c>
      <c r="I16" s="194" t="s">
        <v>151</v>
      </c>
      <c r="J16" s="9" t="s">
        <v>147</v>
      </c>
      <c r="K16" s="9" t="s">
        <v>149</v>
      </c>
      <c r="L16" s="9" t="s">
        <v>124</v>
      </c>
      <c r="M16" s="9" t="s">
        <v>150</v>
      </c>
      <c r="N16" s="196" t="s">
        <v>514</v>
      </c>
      <c r="O16" s="9" t="s">
        <v>154</v>
      </c>
      <c r="P16" s="9" t="s">
        <v>197</v>
      </c>
      <c r="Q16" s="195" t="s">
        <v>86</v>
      </c>
      <c r="R16" s="9" t="s">
        <v>130</v>
      </c>
      <c r="S16" s="9" t="s">
        <v>187</v>
      </c>
      <c r="T16" s="9" t="s">
        <v>198</v>
      </c>
      <c r="U16" s="9" t="s">
        <v>206</v>
      </c>
      <c r="V16" s="9" t="s">
        <v>2014</v>
      </c>
      <c r="W16" s="12" t="s">
        <v>119</v>
      </c>
      <c r="X16" s="197" t="s">
        <v>505</v>
      </c>
      <c r="Y16" s="134">
        <v>42711</v>
      </c>
      <c r="Z16" s="39" t="str">
        <f ca="1">DATEDIF(Y16,TODAY(),"y")&amp;" Years "&amp;DATEDIF(Y16,TODAY(),"YM")&amp;" Months "&amp;DATEDIF(Y16,TODAY(),"md")&amp;" Days "</f>
        <v xml:space="preserve">6 Years 1 Months 23 Days </v>
      </c>
      <c r="AA16" s="39" t="s">
        <v>130</v>
      </c>
      <c r="AB16" s="39">
        <v>68800</v>
      </c>
      <c r="AD16" s="12"/>
    </row>
    <row r="17" spans="2:30" x14ac:dyDescent="0.25">
      <c r="B17" s="5">
        <v>15</v>
      </c>
      <c r="C17" s="20" t="s">
        <v>142</v>
      </c>
      <c r="D17" s="20" t="s">
        <v>857</v>
      </c>
      <c r="E17" s="14" t="s">
        <v>130</v>
      </c>
      <c r="F17" s="193" t="s">
        <v>1288</v>
      </c>
      <c r="G17" s="5" t="str">
        <f t="shared" si="0"/>
        <v xml:space="preserve">HP </v>
      </c>
      <c r="H17" s="12" t="s">
        <v>146</v>
      </c>
      <c r="I17" s="21" t="s">
        <v>152</v>
      </c>
      <c r="J17" s="12" t="s">
        <v>148</v>
      </c>
      <c r="K17" s="12" t="s">
        <v>123</v>
      </c>
      <c r="L17" s="12" t="s">
        <v>107</v>
      </c>
      <c r="M17" s="12" t="s">
        <v>150</v>
      </c>
      <c r="N17" s="196" t="s">
        <v>515</v>
      </c>
      <c r="O17" s="12" t="s">
        <v>155</v>
      </c>
      <c r="P17" s="12"/>
      <c r="Q17" s="55" t="s">
        <v>86</v>
      </c>
      <c r="R17" s="12" t="s">
        <v>130</v>
      </c>
      <c r="S17" s="9" t="s">
        <v>187</v>
      </c>
      <c r="T17" s="9" t="s">
        <v>198</v>
      </c>
      <c r="U17" s="12" t="s">
        <v>1089</v>
      </c>
      <c r="V17" s="9" t="s">
        <v>2014</v>
      </c>
      <c r="W17" s="12" t="s">
        <v>119</v>
      </c>
      <c r="X17" s="197" t="s">
        <v>505</v>
      </c>
      <c r="Y17" s="134">
        <v>42711</v>
      </c>
      <c r="Z17" s="39" t="str">
        <f t="shared" ref="Z17:Z26" ca="1" si="1">DATEDIF(Y17,TODAY(),"y")&amp;" Years "&amp;DATEDIF(Y17,TODAY(),"YM")&amp;" Months "&amp;DATEDIF(Y17,TODAY(),"md")&amp;" Days "</f>
        <v xml:space="preserve">6 Years 1 Months 23 Days </v>
      </c>
      <c r="AA17" s="39" t="s">
        <v>130</v>
      </c>
      <c r="AB17" s="197">
        <v>38850</v>
      </c>
      <c r="AD17" s="12"/>
    </row>
    <row r="18" spans="2:30" x14ac:dyDescent="0.25">
      <c r="B18" s="5">
        <v>16</v>
      </c>
      <c r="C18" s="198" t="s">
        <v>143</v>
      </c>
      <c r="D18" s="198" t="s">
        <v>857</v>
      </c>
      <c r="E18" s="14" t="s">
        <v>130</v>
      </c>
      <c r="F18" s="193" t="s">
        <v>1288</v>
      </c>
      <c r="G18" s="5" t="str">
        <f t="shared" si="0"/>
        <v xml:space="preserve">HP </v>
      </c>
      <c r="H18" s="12" t="s">
        <v>146</v>
      </c>
      <c r="I18" s="21" t="s">
        <v>216</v>
      </c>
      <c r="J18" s="12" t="s">
        <v>148</v>
      </c>
      <c r="K18" s="12" t="s">
        <v>123</v>
      </c>
      <c r="L18" s="12" t="s">
        <v>107</v>
      </c>
      <c r="M18" s="12" t="s">
        <v>237</v>
      </c>
      <c r="N18" s="196" t="s">
        <v>516</v>
      </c>
      <c r="O18" s="12" t="s">
        <v>156</v>
      </c>
      <c r="P18" s="12" t="s">
        <v>217</v>
      </c>
      <c r="Q18" s="55" t="s">
        <v>86</v>
      </c>
      <c r="R18" s="12" t="s">
        <v>130</v>
      </c>
      <c r="S18" s="12" t="s">
        <v>187</v>
      </c>
      <c r="T18" s="12" t="s">
        <v>198</v>
      </c>
      <c r="U18" s="12"/>
      <c r="V18" s="9" t="s">
        <v>2014</v>
      </c>
      <c r="W18" s="12" t="s">
        <v>119</v>
      </c>
      <c r="X18" s="197" t="s">
        <v>505</v>
      </c>
      <c r="Y18" s="134">
        <v>42711</v>
      </c>
      <c r="Z18" s="39" t="str">
        <f t="shared" ca="1" si="1"/>
        <v xml:space="preserve">6 Years 1 Months 23 Days </v>
      </c>
      <c r="AA18" s="39" t="s">
        <v>130</v>
      </c>
      <c r="AB18" s="197">
        <v>38850</v>
      </c>
      <c r="AD18" s="12"/>
    </row>
    <row r="19" spans="2:30" x14ac:dyDescent="0.25">
      <c r="B19" s="5">
        <v>17</v>
      </c>
      <c r="C19" s="198" t="s">
        <v>144</v>
      </c>
      <c r="D19" s="198" t="s">
        <v>857</v>
      </c>
      <c r="E19" s="14" t="s">
        <v>130</v>
      </c>
      <c r="F19" s="193" t="s">
        <v>1288</v>
      </c>
      <c r="G19" s="5" t="str">
        <f t="shared" ref="G19" si="2">LEFT(H19,3)</f>
        <v xml:space="preserve">HP </v>
      </c>
      <c r="H19" s="12" t="s">
        <v>194</v>
      </c>
      <c r="I19" s="21" t="s">
        <v>153</v>
      </c>
      <c r="J19" s="12" t="s">
        <v>148</v>
      </c>
      <c r="K19" s="12" t="s">
        <v>123</v>
      </c>
      <c r="L19" s="12" t="s">
        <v>107</v>
      </c>
      <c r="M19" s="12" t="s">
        <v>237</v>
      </c>
      <c r="N19" s="196" t="s">
        <v>517</v>
      </c>
      <c r="O19" s="12" t="s">
        <v>157</v>
      </c>
      <c r="P19" s="12" t="s">
        <v>195</v>
      </c>
      <c r="Q19" s="55" t="s">
        <v>86</v>
      </c>
      <c r="R19" s="12" t="s">
        <v>130</v>
      </c>
      <c r="S19" s="12" t="s">
        <v>187</v>
      </c>
      <c r="T19" s="12" t="s">
        <v>211</v>
      </c>
      <c r="U19" s="12"/>
      <c r="V19" s="9" t="s">
        <v>2014</v>
      </c>
      <c r="W19" s="12" t="s">
        <v>119</v>
      </c>
      <c r="X19" s="197" t="s">
        <v>505</v>
      </c>
      <c r="Y19" s="134">
        <v>42711</v>
      </c>
      <c r="Z19" s="39" t="str">
        <f t="shared" ca="1" si="1"/>
        <v xml:space="preserve">6 Years 1 Months 23 Days </v>
      </c>
      <c r="AA19" s="39" t="s">
        <v>130</v>
      </c>
      <c r="AB19" s="197">
        <v>38850</v>
      </c>
      <c r="AD19" s="12"/>
    </row>
    <row r="20" spans="2:30" x14ac:dyDescent="0.25">
      <c r="B20" s="5">
        <v>18</v>
      </c>
      <c r="C20" s="20" t="s">
        <v>158</v>
      </c>
      <c r="D20" s="20" t="s">
        <v>857</v>
      </c>
      <c r="E20" s="14" t="s">
        <v>130</v>
      </c>
      <c r="F20" s="193" t="s">
        <v>1291</v>
      </c>
      <c r="G20" s="5" t="s">
        <v>7</v>
      </c>
      <c r="H20" s="12" t="s">
        <v>159</v>
      </c>
      <c r="I20" s="194" t="s">
        <v>167</v>
      </c>
      <c r="J20" s="12" t="s">
        <v>160</v>
      </c>
      <c r="K20" s="12" t="s">
        <v>149</v>
      </c>
      <c r="L20" s="12" t="s">
        <v>124</v>
      </c>
      <c r="M20" s="12" t="s">
        <v>237</v>
      </c>
      <c r="N20" s="12" t="s">
        <v>508</v>
      </c>
      <c r="O20" s="12" t="s">
        <v>161</v>
      </c>
      <c r="P20" s="12" t="s">
        <v>227</v>
      </c>
      <c r="Q20" s="55" t="s">
        <v>86</v>
      </c>
      <c r="R20" s="12" t="s">
        <v>130</v>
      </c>
      <c r="S20" s="12" t="s">
        <v>187</v>
      </c>
      <c r="T20" s="12" t="s">
        <v>198</v>
      </c>
      <c r="U20" s="12"/>
      <c r="V20" s="9" t="s">
        <v>2014</v>
      </c>
      <c r="W20" s="197" t="s">
        <v>507</v>
      </c>
      <c r="X20" s="197" t="s">
        <v>506</v>
      </c>
      <c r="Y20" s="199">
        <v>42621</v>
      </c>
      <c r="Z20" s="39" t="str">
        <f t="shared" ca="1" si="1"/>
        <v xml:space="preserve">6 Years 4 Months 22 Days </v>
      </c>
      <c r="AA20" s="39" t="s">
        <v>130</v>
      </c>
      <c r="AB20" s="197">
        <v>47900.13</v>
      </c>
      <c r="AD20" s="12"/>
    </row>
    <row r="21" spans="2:30" x14ac:dyDescent="0.25">
      <c r="B21" s="5">
        <v>19</v>
      </c>
      <c r="C21" s="20" t="s">
        <v>158</v>
      </c>
      <c r="D21" s="20" t="s">
        <v>857</v>
      </c>
      <c r="E21" s="14" t="s">
        <v>130</v>
      </c>
      <c r="F21" s="193" t="s">
        <v>1291</v>
      </c>
      <c r="G21" s="5" t="s">
        <v>7</v>
      </c>
      <c r="H21" s="12" t="s">
        <v>159</v>
      </c>
      <c r="I21" s="194" t="s">
        <v>1957</v>
      </c>
      <c r="J21" s="12" t="s">
        <v>160</v>
      </c>
      <c r="K21" s="12" t="s">
        <v>149</v>
      </c>
      <c r="L21" s="12" t="s">
        <v>124</v>
      </c>
      <c r="M21" s="12" t="s">
        <v>237</v>
      </c>
      <c r="N21" s="12" t="s">
        <v>509</v>
      </c>
      <c r="O21" s="12" t="s">
        <v>162</v>
      </c>
      <c r="P21" s="12" t="s">
        <v>225</v>
      </c>
      <c r="Q21" s="55" t="s">
        <v>86</v>
      </c>
      <c r="R21" s="12" t="s">
        <v>130</v>
      </c>
      <c r="S21" s="12" t="s">
        <v>187</v>
      </c>
      <c r="T21" s="12" t="s">
        <v>198</v>
      </c>
      <c r="U21" s="12"/>
      <c r="V21" s="9" t="s">
        <v>2014</v>
      </c>
      <c r="W21" s="197" t="s">
        <v>507</v>
      </c>
      <c r="X21" s="197" t="s">
        <v>506</v>
      </c>
      <c r="Y21" s="199">
        <v>42621</v>
      </c>
      <c r="Z21" s="39" t="str">
        <f t="shared" ca="1" si="1"/>
        <v xml:space="preserve">6 Years 4 Months 22 Days </v>
      </c>
      <c r="AA21" s="39" t="s">
        <v>130</v>
      </c>
      <c r="AB21" s="197">
        <v>47900.13</v>
      </c>
      <c r="AD21" s="12"/>
    </row>
    <row r="22" spans="2:30" x14ac:dyDescent="0.25">
      <c r="B22" s="5">
        <v>20</v>
      </c>
      <c r="C22" s="20" t="s">
        <v>158</v>
      </c>
      <c r="D22" s="20" t="s">
        <v>857</v>
      </c>
      <c r="E22" s="14" t="s">
        <v>130</v>
      </c>
      <c r="F22" s="193" t="s">
        <v>1291</v>
      </c>
      <c r="G22" s="5" t="s">
        <v>7</v>
      </c>
      <c r="H22" s="12" t="s">
        <v>159</v>
      </c>
      <c r="I22" s="194" t="s">
        <v>168</v>
      </c>
      <c r="J22" s="12" t="s">
        <v>160</v>
      </c>
      <c r="K22" s="12" t="s">
        <v>149</v>
      </c>
      <c r="L22" s="12" t="s">
        <v>124</v>
      </c>
      <c r="M22" s="12" t="s">
        <v>237</v>
      </c>
      <c r="N22" s="12" t="s">
        <v>510</v>
      </c>
      <c r="O22" s="12" t="s">
        <v>163</v>
      </c>
      <c r="P22" s="12" t="s">
        <v>226</v>
      </c>
      <c r="Q22" s="55" t="s">
        <v>86</v>
      </c>
      <c r="R22" s="12" t="s">
        <v>130</v>
      </c>
      <c r="S22" s="12" t="s">
        <v>187</v>
      </c>
      <c r="T22" s="12" t="s">
        <v>198</v>
      </c>
      <c r="U22" s="12"/>
      <c r="V22" s="9" t="s">
        <v>2014</v>
      </c>
      <c r="W22" s="197" t="s">
        <v>507</v>
      </c>
      <c r="X22" s="197" t="s">
        <v>506</v>
      </c>
      <c r="Y22" s="199">
        <v>42621</v>
      </c>
      <c r="Z22" s="39" t="str">
        <f t="shared" ca="1" si="1"/>
        <v xml:space="preserve">6 Years 4 Months 22 Days </v>
      </c>
      <c r="AA22" s="39" t="s">
        <v>130</v>
      </c>
      <c r="AB22" s="197">
        <v>47900.13</v>
      </c>
      <c r="AD22" s="12"/>
    </row>
    <row r="23" spans="2:30" x14ac:dyDescent="0.25">
      <c r="B23" s="5">
        <v>21</v>
      </c>
      <c r="C23" s="20" t="s">
        <v>158</v>
      </c>
      <c r="D23" s="20" t="s">
        <v>857</v>
      </c>
      <c r="E23" s="14" t="s">
        <v>130</v>
      </c>
      <c r="F23" s="193" t="s">
        <v>1291</v>
      </c>
      <c r="G23" s="5" t="s">
        <v>7</v>
      </c>
      <c r="H23" s="12" t="s">
        <v>159</v>
      </c>
      <c r="I23" s="194" t="s">
        <v>169</v>
      </c>
      <c r="J23" s="12" t="s">
        <v>160</v>
      </c>
      <c r="K23" s="12" t="s">
        <v>149</v>
      </c>
      <c r="L23" s="12" t="s">
        <v>124</v>
      </c>
      <c r="M23" s="12" t="s">
        <v>237</v>
      </c>
      <c r="N23" s="12" t="s">
        <v>511</v>
      </c>
      <c r="O23" s="12" t="s">
        <v>164</v>
      </c>
      <c r="P23" s="12" t="s">
        <v>223</v>
      </c>
      <c r="Q23" s="55" t="s">
        <v>86</v>
      </c>
      <c r="R23" s="12" t="s">
        <v>130</v>
      </c>
      <c r="S23" s="12" t="s">
        <v>187</v>
      </c>
      <c r="T23" s="12" t="s">
        <v>198</v>
      </c>
      <c r="U23" s="12"/>
      <c r="V23" s="9" t="s">
        <v>2014</v>
      </c>
      <c r="W23" s="197" t="s">
        <v>507</v>
      </c>
      <c r="X23" s="197" t="s">
        <v>506</v>
      </c>
      <c r="Y23" s="199">
        <v>42621</v>
      </c>
      <c r="Z23" s="39" t="str">
        <f t="shared" ca="1" si="1"/>
        <v xml:space="preserve">6 Years 4 Months 22 Days </v>
      </c>
      <c r="AA23" s="39" t="s">
        <v>130</v>
      </c>
      <c r="AB23" s="197">
        <v>47900.13</v>
      </c>
      <c r="AD23" s="12"/>
    </row>
    <row r="24" spans="2:30" x14ac:dyDescent="0.25">
      <c r="B24" s="5">
        <v>22</v>
      </c>
      <c r="C24" s="20" t="s">
        <v>158</v>
      </c>
      <c r="D24" s="20" t="s">
        <v>857</v>
      </c>
      <c r="E24" s="14" t="s">
        <v>130</v>
      </c>
      <c r="F24" s="193" t="s">
        <v>1291</v>
      </c>
      <c r="G24" s="5" t="s">
        <v>7</v>
      </c>
      <c r="H24" s="12" t="s">
        <v>159</v>
      </c>
      <c r="I24" s="21" t="s">
        <v>170</v>
      </c>
      <c r="J24" s="12" t="s">
        <v>160</v>
      </c>
      <c r="K24" s="12" t="s">
        <v>149</v>
      </c>
      <c r="L24" s="12" t="s">
        <v>124</v>
      </c>
      <c r="M24" s="12" t="s">
        <v>237</v>
      </c>
      <c r="N24" s="12" t="s">
        <v>512</v>
      </c>
      <c r="O24" s="12" t="s">
        <v>165</v>
      </c>
      <c r="P24" s="12" t="s">
        <v>224</v>
      </c>
      <c r="Q24" s="55" t="s">
        <v>86</v>
      </c>
      <c r="R24" s="12" t="s">
        <v>130</v>
      </c>
      <c r="S24" s="12" t="s">
        <v>187</v>
      </c>
      <c r="T24" s="12" t="s">
        <v>198</v>
      </c>
      <c r="U24" s="12"/>
      <c r="V24" s="9" t="s">
        <v>2014</v>
      </c>
      <c r="W24" s="197" t="s">
        <v>507</v>
      </c>
      <c r="X24" s="197" t="s">
        <v>506</v>
      </c>
      <c r="Y24" s="199">
        <v>42621</v>
      </c>
      <c r="Z24" s="39" t="str">
        <f t="shared" ca="1" si="1"/>
        <v xml:space="preserve">6 Years 4 Months 22 Days </v>
      </c>
      <c r="AA24" s="39" t="s">
        <v>130</v>
      </c>
      <c r="AB24" s="197">
        <v>47900.13</v>
      </c>
      <c r="AD24" s="12"/>
    </row>
    <row r="25" spans="2:30" x14ac:dyDescent="0.25">
      <c r="B25" s="5">
        <v>23</v>
      </c>
      <c r="C25" s="20" t="s">
        <v>158</v>
      </c>
      <c r="D25" s="20" t="s">
        <v>857</v>
      </c>
      <c r="E25" s="14" t="s">
        <v>130</v>
      </c>
      <c r="F25" s="193" t="s">
        <v>1291</v>
      </c>
      <c r="G25" s="5" t="s">
        <v>7</v>
      </c>
      <c r="H25" s="12" t="s">
        <v>159</v>
      </c>
      <c r="I25" s="21" t="s">
        <v>171</v>
      </c>
      <c r="J25" s="12" t="s">
        <v>160</v>
      </c>
      <c r="K25" s="12" t="s">
        <v>149</v>
      </c>
      <c r="L25" s="12" t="s">
        <v>124</v>
      </c>
      <c r="M25" s="12" t="s">
        <v>237</v>
      </c>
      <c r="N25" s="12" t="s">
        <v>513</v>
      </c>
      <c r="O25" s="12" t="s">
        <v>166</v>
      </c>
      <c r="P25" s="12" t="s">
        <v>208</v>
      </c>
      <c r="Q25" s="55" t="s">
        <v>86</v>
      </c>
      <c r="R25" s="12" t="s">
        <v>130</v>
      </c>
      <c r="S25" s="12" t="s">
        <v>187</v>
      </c>
      <c r="T25" s="12" t="s">
        <v>198</v>
      </c>
      <c r="U25" s="12" t="s">
        <v>207</v>
      </c>
      <c r="V25" s="9" t="s">
        <v>2014</v>
      </c>
      <c r="W25" s="197" t="s">
        <v>507</v>
      </c>
      <c r="X25" s="197" t="s">
        <v>506</v>
      </c>
      <c r="Y25" s="199">
        <v>42621</v>
      </c>
      <c r="Z25" s="39" t="str">
        <f t="shared" ca="1" si="1"/>
        <v xml:space="preserve">6 Years 4 Months 22 Days </v>
      </c>
      <c r="AA25" s="39" t="s">
        <v>130</v>
      </c>
      <c r="AB25" s="197">
        <v>47900.13</v>
      </c>
      <c r="AD25" s="12"/>
    </row>
    <row r="26" spans="2:30" x14ac:dyDescent="0.25">
      <c r="B26" s="5">
        <v>24</v>
      </c>
      <c r="C26" s="18" t="s">
        <v>1119</v>
      </c>
      <c r="D26" s="18" t="s">
        <v>857</v>
      </c>
      <c r="E26" s="14" t="s">
        <v>130</v>
      </c>
      <c r="F26" s="193" t="s">
        <v>1288</v>
      </c>
      <c r="G26" s="5" t="s">
        <v>125</v>
      </c>
      <c r="H26" s="18" t="s">
        <v>1120</v>
      </c>
      <c r="I26" s="18" t="s">
        <v>1121</v>
      </c>
      <c r="J26" s="18" t="s">
        <v>1094</v>
      </c>
      <c r="K26" s="12" t="s">
        <v>236</v>
      </c>
      <c r="L26" s="12" t="s">
        <v>124</v>
      </c>
      <c r="M26" s="12" t="s">
        <v>237</v>
      </c>
      <c r="N26" s="12"/>
      <c r="O26" s="12" t="s">
        <v>1122</v>
      </c>
      <c r="P26" s="12"/>
      <c r="Q26" s="55" t="s">
        <v>86</v>
      </c>
      <c r="R26" s="12" t="s">
        <v>130</v>
      </c>
      <c r="S26" s="12" t="s">
        <v>187</v>
      </c>
      <c r="T26" s="12" t="s">
        <v>198</v>
      </c>
      <c r="U26" s="12" t="s">
        <v>1119</v>
      </c>
      <c r="V26" s="9" t="s">
        <v>2008</v>
      </c>
      <c r="W26" s="12" t="s">
        <v>1123</v>
      </c>
      <c r="X26" s="39" t="s">
        <v>1124</v>
      </c>
      <c r="Y26" s="134">
        <v>43622</v>
      </c>
      <c r="Z26" s="39" t="str">
        <f t="shared" ca="1" si="1"/>
        <v xml:space="preserve">3 Years 7 Months 24 Days </v>
      </c>
      <c r="AA26" s="39" t="s">
        <v>130</v>
      </c>
      <c r="AB26" s="39">
        <v>36500</v>
      </c>
      <c r="AD26" s="12"/>
    </row>
    <row r="27" spans="2:30" x14ac:dyDescent="0.25">
      <c r="B27" s="5">
        <v>25</v>
      </c>
      <c r="C27" s="18" t="s">
        <v>645</v>
      </c>
      <c r="D27" s="18" t="s">
        <v>857</v>
      </c>
      <c r="E27" s="14" t="s">
        <v>130</v>
      </c>
      <c r="F27" s="193" t="s">
        <v>1288</v>
      </c>
      <c r="G27" s="5" t="s">
        <v>1136</v>
      </c>
      <c r="H27" s="18" t="s">
        <v>1132</v>
      </c>
      <c r="I27" s="21" t="s">
        <v>1219</v>
      </c>
      <c r="J27" s="5" t="s">
        <v>1094</v>
      </c>
      <c r="K27" s="12" t="s">
        <v>236</v>
      </c>
      <c r="L27" s="12" t="s">
        <v>124</v>
      </c>
      <c r="M27" s="12" t="s">
        <v>1190</v>
      </c>
      <c r="N27" s="12"/>
      <c r="O27" s="12" t="s">
        <v>1220</v>
      </c>
      <c r="P27" s="12" t="s">
        <v>1221</v>
      </c>
      <c r="Q27" s="55" t="s">
        <v>1135</v>
      </c>
      <c r="R27" s="12" t="s">
        <v>130</v>
      </c>
      <c r="S27" s="12" t="s">
        <v>187</v>
      </c>
      <c r="T27" s="12" t="s">
        <v>198</v>
      </c>
      <c r="U27" s="12" t="s">
        <v>1133</v>
      </c>
      <c r="V27" s="12" t="s">
        <v>2008</v>
      </c>
      <c r="W27" s="12" t="s">
        <v>1123</v>
      </c>
      <c r="X27" s="39" t="s">
        <v>1134</v>
      </c>
      <c r="Y27" s="134">
        <v>43655</v>
      </c>
      <c r="Z27" s="39" t="str">
        <f t="shared" ref="Z27:Z28" ca="1" si="3">DATEDIF(Y27,TODAY(),"y")&amp;" Years "&amp;DATEDIF(Y27,TODAY(),"YM")&amp;" Months "&amp;DATEDIF(Y27,TODAY(),"md")&amp;" Days "</f>
        <v xml:space="preserve">3 Years 6 Months 21 Days </v>
      </c>
      <c r="AA27" s="39" t="s">
        <v>130</v>
      </c>
      <c r="AB27" s="39">
        <v>36800</v>
      </c>
      <c r="AD27" s="12"/>
    </row>
    <row r="28" spans="2:30" x14ac:dyDescent="0.25">
      <c r="B28" s="5">
        <v>26</v>
      </c>
      <c r="C28" s="20" t="s">
        <v>196</v>
      </c>
      <c r="D28" s="18" t="s">
        <v>857</v>
      </c>
      <c r="E28" s="14" t="s">
        <v>130</v>
      </c>
      <c r="F28" s="193" t="s">
        <v>1288</v>
      </c>
      <c r="G28" s="39" t="s">
        <v>125</v>
      </c>
      <c r="H28" s="12" t="s">
        <v>1279</v>
      </c>
      <c r="I28" s="21" t="s">
        <v>1280</v>
      </c>
      <c r="J28" s="5" t="s">
        <v>1281</v>
      </c>
      <c r="K28" s="12" t="s">
        <v>1282</v>
      </c>
      <c r="L28" s="12" t="s">
        <v>124</v>
      </c>
      <c r="M28" s="12" t="s">
        <v>1283</v>
      </c>
      <c r="N28" s="239" t="s">
        <v>1284</v>
      </c>
      <c r="O28" s="12" t="s">
        <v>1278</v>
      </c>
      <c r="P28" s="1" t="s">
        <v>1287</v>
      </c>
      <c r="Q28" s="55"/>
      <c r="R28" s="12" t="s">
        <v>130</v>
      </c>
      <c r="S28" s="12" t="s">
        <v>187</v>
      </c>
      <c r="T28" s="12" t="s">
        <v>198</v>
      </c>
      <c r="U28" s="12" t="s">
        <v>196</v>
      </c>
      <c r="V28" s="12" t="s">
        <v>2015</v>
      </c>
      <c r="W28" s="12" t="s">
        <v>309</v>
      </c>
      <c r="X28" s="39" t="s">
        <v>1285</v>
      </c>
      <c r="Y28" s="134">
        <v>44243</v>
      </c>
      <c r="Z28" s="39" t="str">
        <f t="shared" ca="1" si="3"/>
        <v xml:space="preserve">1 Years 11 Months 14 Days </v>
      </c>
      <c r="AA28" s="39" t="s">
        <v>130</v>
      </c>
      <c r="AB28" s="39" t="s">
        <v>1286</v>
      </c>
      <c r="AD28" s="12"/>
    </row>
  </sheetData>
  <autoFilter ref="A2:AD28"/>
  <hyperlinks>
    <hyperlink ref="J4" r:id="rId1"/>
    <hyperlink ref="J5" r:id="rId2"/>
    <hyperlink ref="J3" r:id="rId3"/>
    <hyperlink ref="B1" location="DATABASE!A1" display="Back"/>
  </hyperlinks>
  <pageMargins left="0.2" right="0.2" top="0.75" bottom="0.75" header="0.3" footer="0.3"/>
  <pageSetup scale="80" orientation="landscape" r:id="rId4"/>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3"/>
  <sheetViews>
    <sheetView showGridLines="0" zoomScale="85" zoomScaleNormal="85" workbookViewId="0">
      <pane ySplit="3" topLeftCell="A4" activePane="bottomLeft" state="frozen"/>
      <selection activeCell="E1" sqref="E1"/>
      <selection pane="bottomLeft" activeCell="N20" sqref="N20:N23"/>
    </sheetView>
  </sheetViews>
  <sheetFormatPr defaultColWidth="34.42578125" defaultRowHeight="15" x14ac:dyDescent="0.25"/>
  <cols>
    <col min="1" max="1" width="12.140625" style="2" bestFit="1" customWidth="1"/>
    <col min="2" max="2" width="10.140625" style="2" bestFit="1" customWidth="1"/>
    <col min="3" max="3" width="15.7109375" bestFit="1" customWidth="1"/>
    <col min="4" max="4" width="12.5703125" bestFit="1" customWidth="1"/>
    <col min="5" max="5" width="31.42578125" bestFit="1" customWidth="1"/>
    <col min="6" max="6" width="29.28515625" bestFit="1" customWidth="1"/>
    <col min="7" max="7" width="24.28515625" bestFit="1" customWidth="1"/>
    <col min="8" max="8" width="31.5703125" bestFit="1" customWidth="1"/>
    <col min="9" max="9" width="12.7109375" bestFit="1" customWidth="1"/>
    <col min="10" max="10" width="21.28515625" style="161" customWidth="1"/>
    <col min="11" max="11" width="27.42578125" style="2" bestFit="1" customWidth="1"/>
    <col min="12" max="12" width="16.42578125" style="2" bestFit="1" customWidth="1"/>
    <col min="13" max="13" width="19.85546875" style="2" bestFit="1" customWidth="1"/>
    <col min="14" max="14" width="13.42578125" style="2" bestFit="1" customWidth="1"/>
  </cols>
  <sheetData>
    <row r="1" spans="1:14" ht="28.5" x14ac:dyDescent="0.45">
      <c r="A1" s="11" t="s">
        <v>109</v>
      </c>
    </row>
    <row r="2" spans="1:14" ht="21" x14ac:dyDescent="0.35">
      <c r="A2" s="425" t="s">
        <v>110</v>
      </c>
      <c r="B2" s="425"/>
      <c r="C2" s="425"/>
      <c r="D2" s="425"/>
      <c r="E2" s="425"/>
      <c r="F2" s="425"/>
      <c r="G2" s="425"/>
      <c r="H2" s="425"/>
      <c r="I2" s="425"/>
      <c r="J2" s="425"/>
      <c r="K2" s="425"/>
      <c r="L2" s="425"/>
      <c r="M2" s="425"/>
      <c r="N2" s="425"/>
    </row>
    <row r="3" spans="1:14" x14ac:dyDescent="0.25">
      <c r="A3" s="190" t="s">
        <v>0</v>
      </c>
      <c r="B3" s="3" t="s">
        <v>91</v>
      </c>
      <c r="C3" s="3" t="s">
        <v>89</v>
      </c>
      <c r="D3" s="3" t="s">
        <v>88</v>
      </c>
      <c r="E3" s="3" t="s">
        <v>90</v>
      </c>
      <c r="F3" s="3" t="s">
        <v>4</v>
      </c>
      <c r="G3" s="3" t="s">
        <v>317</v>
      </c>
      <c r="H3" s="3" t="s">
        <v>55</v>
      </c>
      <c r="I3" s="3" t="s">
        <v>433</v>
      </c>
      <c r="J3" s="3" t="s">
        <v>1953</v>
      </c>
      <c r="K3" s="190" t="s">
        <v>305</v>
      </c>
      <c r="L3" s="190" t="s">
        <v>232</v>
      </c>
      <c r="M3" s="190" t="s">
        <v>231</v>
      </c>
      <c r="N3" s="190" t="s">
        <v>519</v>
      </c>
    </row>
    <row r="4" spans="1:14" s="220" customFormat="1" x14ac:dyDescent="0.25">
      <c r="A4" s="190">
        <v>1</v>
      </c>
      <c r="B4" s="3" t="s">
        <v>186</v>
      </c>
      <c r="C4" s="3" t="s">
        <v>128</v>
      </c>
      <c r="D4" s="3" t="s">
        <v>441</v>
      </c>
      <c r="E4" s="3" t="s">
        <v>115</v>
      </c>
      <c r="F4" s="3" t="s">
        <v>56</v>
      </c>
      <c r="G4" s="3" t="s">
        <v>1042</v>
      </c>
      <c r="H4" s="3" t="s">
        <v>1084</v>
      </c>
      <c r="I4" s="3"/>
      <c r="J4" s="3" t="s">
        <v>86</v>
      </c>
      <c r="K4" s="190"/>
      <c r="L4" s="190"/>
      <c r="M4" s="190"/>
      <c r="N4" s="190"/>
    </row>
    <row r="5" spans="1:14" x14ac:dyDescent="0.25">
      <c r="A5" s="190">
        <v>2</v>
      </c>
      <c r="B5" s="3" t="s">
        <v>79</v>
      </c>
      <c r="C5" s="3" t="s">
        <v>95</v>
      </c>
      <c r="D5" s="3" t="s">
        <v>441</v>
      </c>
      <c r="E5" s="3" t="s">
        <v>95</v>
      </c>
      <c r="F5" s="3" t="s">
        <v>60</v>
      </c>
      <c r="G5" s="3" t="s">
        <v>1113</v>
      </c>
      <c r="H5" s="3" t="s">
        <v>58</v>
      </c>
      <c r="I5" s="3"/>
      <c r="J5" s="3" t="s">
        <v>86</v>
      </c>
      <c r="K5" s="190"/>
      <c r="L5" s="190"/>
      <c r="M5" s="190"/>
      <c r="N5" s="190"/>
    </row>
    <row r="6" spans="1:14" s="19" customFormat="1" x14ac:dyDescent="0.25">
      <c r="A6" s="190">
        <v>3</v>
      </c>
      <c r="B6" s="3" t="s">
        <v>185</v>
      </c>
      <c r="C6" s="3" t="s">
        <v>333</v>
      </c>
      <c r="D6" s="3" t="s">
        <v>441</v>
      </c>
      <c r="E6" s="3" t="s">
        <v>115</v>
      </c>
      <c r="F6" s="3" t="s">
        <v>59</v>
      </c>
      <c r="G6" s="3" t="s">
        <v>1043</v>
      </c>
      <c r="H6" s="3" t="s">
        <v>58</v>
      </c>
      <c r="I6" s="3"/>
      <c r="J6" s="3" t="s">
        <v>86</v>
      </c>
      <c r="K6" s="190"/>
      <c r="L6" s="190"/>
      <c r="M6" s="190"/>
      <c r="N6" s="190"/>
    </row>
    <row r="7" spans="1:14" x14ac:dyDescent="0.25">
      <c r="A7" s="190">
        <v>4</v>
      </c>
      <c r="B7" s="3" t="s">
        <v>80</v>
      </c>
      <c r="C7" s="3" t="s">
        <v>1055</v>
      </c>
      <c r="D7" s="3" t="s">
        <v>441</v>
      </c>
      <c r="E7" s="3" t="s">
        <v>71</v>
      </c>
      <c r="F7" s="3" t="s">
        <v>65</v>
      </c>
      <c r="G7" s="3" t="s">
        <v>1044</v>
      </c>
      <c r="H7" s="3" t="s">
        <v>58</v>
      </c>
      <c r="I7" s="3" t="s">
        <v>1093</v>
      </c>
      <c r="J7" s="3" t="s">
        <v>86</v>
      </c>
      <c r="K7" s="190"/>
      <c r="L7" s="190"/>
      <c r="M7" s="190"/>
      <c r="N7" s="190"/>
    </row>
    <row r="8" spans="1:14" x14ac:dyDescent="0.25">
      <c r="A8" s="190">
        <v>5</v>
      </c>
      <c r="B8" s="3" t="s">
        <v>78</v>
      </c>
      <c r="C8" s="3" t="s">
        <v>94</v>
      </c>
      <c r="D8" s="3" t="s">
        <v>441</v>
      </c>
      <c r="E8" s="3" t="s">
        <v>95</v>
      </c>
      <c r="F8" s="3" t="s">
        <v>64</v>
      </c>
      <c r="G8" s="3" t="s">
        <v>1045</v>
      </c>
      <c r="H8" s="3" t="s">
        <v>58</v>
      </c>
      <c r="I8" s="3"/>
      <c r="J8" s="3" t="s">
        <v>86</v>
      </c>
      <c r="K8" s="190"/>
      <c r="L8" s="190"/>
      <c r="M8" s="190"/>
      <c r="N8" s="190"/>
    </row>
    <row r="9" spans="1:14" x14ac:dyDescent="0.25">
      <c r="A9" s="190">
        <v>6</v>
      </c>
      <c r="B9" s="3" t="s">
        <v>78</v>
      </c>
      <c r="C9" s="3" t="s">
        <v>94</v>
      </c>
      <c r="D9" s="3" t="s">
        <v>441</v>
      </c>
      <c r="E9" s="3" t="s">
        <v>96</v>
      </c>
      <c r="F9" s="3" t="s">
        <v>57</v>
      </c>
      <c r="G9" s="3" t="s">
        <v>1046</v>
      </c>
      <c r="H9" s="3" t="s">
        <v>58</v>
      </c>
      <c r="I9" s="3"/>
      <c r="J9" s="3" t="s">
        <v>86</v>
      </c>
      <c r="K9" s="190"/>
      <c r="L9" s="190"/>
      <c r="M9" s="190"/>
      <c r="N9" s="190"/>
    </row>
    <row r="10" spans="1:14" x14ac:dyDescent="0.25">
      <c r="A10" s="190">
        <v>7</v>
      </c>
      <c r="B10" s="3" t="s">
        <v>78</v>
      </c>
      <c r="C10" s="3" t="s">
        <v>94</v>
      </c>
      <c r="D10" s="3" t="s">
        <v>441</v>
      </c>
      <c r="E10" s="3" t="s">
        <v>74</v>
      </c>
      <c r="F10" s="3" t="s">
        <v>57</v>
      </c>
      <c r="G10" s="3" t="s">
        <v>1047</v>
      </c>
      <c r="H10" s="3" t="s">
        <v>58</v>
      </c>
      <c r="I10" s="3"/>
      <c r="J10" s="3" t="s">
        <v>86</v>
      </c>
      <c r="K10" s="190"/>
      <c r="L10" s="190"/>
      <c r="M10" s="190"/>
      <c r="N10" s="190"/>
    </row>
    <row r="11" spans="1:14" x14ac:dyDescent="0.25">
      <c r="A11" s="190">
        <v>8</v>
      </c>
      <c r="B11" s="3" t="s">
        <v>80</v>
      </c>
      <c r="C11" s="3" t="s">
        <v>97</v>
      </c>
      <c r="D11" s="3" t="s">
        <v>441</v>
      </c>
      <c r="E11" s="3" t="s">
        <v>12</v>
      </c>
      <c r="F11" s="3" t="s">
        <v>59</v>
      </c>
      <c r="G11" s="3" t="s">
        <v>1048</v>
      </c>
      <c r="H11" s="3" t="s">
        <v>58</v>
      </c>
      <c r="I11" s="3"/>
      <c r="J11" s="3" t="s">
        <v>86</v>
      </c>
      <c r="K11" s="190"/>
      <c r="L11" s="190"/>
      <c r="M11" s="190"/>
      <c r="N11" s="190"/>
    </row>
    <row r="12" spans="1:14" x14ac:dyDescent="0.25">
      <c r="A12" s="190">
        <v>9</v>
      </c>
      <c r="B12" s="3" t="s">
        <v>80</v>
      </c>
      <c r="C12" s="3" t="s">
        <v>98</v>
      </c>
      <c r="D12" s="3" t="s">
        <v>441</v>
      </c>
      <c r="E12" s="3" t="s">
        <v>12</v>
      </c>
      <c r="F12" s="3" t="s">
        <v>59</v>
      </c>
      <c r="G12" s="3" t="s">
        <v>1049</v>
      </c>
      <c r="H12" s="3" t="s">
        <v>58</v>
      </c>
      <c r="I12" s="3"/>
      <c r="J12" s="3" t="s">
        <v>86</v>
      </c>
      <c r="K12" s="190"/>
      <c r="L12" s="190"/>
      <c r="M12" s="190"/>
      <c r="N12" s="190"/>
    </row>
    <row r="13" spans="1:14" x14ac:dyDescent="0.25">
      <c r="A13" s="190">
        <v>10</v>
      </c>
      <c r="B13" s="3" t="s">
        <v>80</v>
      </c>
      <c r="C13" s="3" t="s">
        <v>98</v>
      </c>
      <c r="D13" s="3" t="s">
        <v>441</v>
      </c>
      <c r="E13" s="3" t="s">
        <v>66</v>
      </c>
      <c r="F13" s="3" t="s">
        <v>61</v>
      </c>
      <c r="G13" s="3" t="s">
        <v>1061</v>
      </c>
      <c r="H13" s="3" t="s">
        <v>62</v>
      </c>
      <c r="I13" s="3"/>
      <c r="J13" s="3" t="s">
        <v>86</v>
      </c>
      <c r="K13" s="190"/>
      <c r="L13" s="190"/>
      <c r="M13" s="190"/>
      <c r="N13" s="190"/>
    </row>
    <row r="14" spans="1:14" x14ac:dyDescent="0.25">
      <c r="A14" s="190">
        <v>11</v>
      </c>
      <c r="B14" s="3" t="s">
        <v>79</v>
      </c>
      <c r="C14" s="3" t="s">
        <v>172</v>
      </c>
      <c r="D14" s="3" t="s">
        <v>441</v>
      </c>
      <c r="E14" s="3" t="s">
        <v>128</v>
      </c>
      <c r="F14" s="3" t="s">
        <v>1050</v>
      </c>
      <c r="G14" s="3" t="s">
        <v>1051</v>
      </c>
      <c r="H14" s="3" t="s">
        <v>58</v>
      </c>
      <c r="I14" s="3"/>
      <c r="J14" s="3" t="s">
        <v>86</v>
      </c>
      <c r="K14" s="190"/>
      <c r="L14" s="190"/>
      <c r="M14" s="190"/>
      <c r="N14" s="190"/>
    </row>
    <row r="15" spans="1:14" x14ac:dyDescent="0.25">
      <c r="A15" s="190">
        <v>12</v>
      </c>
      <c r="B15" s="3" t="s">
        <v>69</v>
      </c>
      <c r="C15" s="3" t="s">
        <v>1052</v>
      </c>
      <c r="D15" s="3" t="s">
        <v>441</v>
      </c>
      <c r="E15" s="3" t="s">
        <v>92</v>
      </c>
      <c r="F15" s="3" t="s">
        <v>57</v>
      </c>
      <c r="G15" s="3" t="s">
        <v>1053</v>
      </c>
      <c r="H15" s="3" t="s">
        <v>58</v>
      </c>
      <c r="I15" s="3"/>
      <c r="J15" s="3" t="s">
        <v>86</v>
      </c>
      <c r="K15" s="190"/>
      <c r="L15" s="190"/>
      <c r="M15" s="190"/>
      <c r="N15" s="190"/>
    </row>
    <row r="16" spans="1:14" x14ac:dyDescent="0.25">
      <c r="A16" s="190">
        <v>13</v>
      </c>
      <c r="B16" s="3" t="s">
        <v>80</v>
      </c>
      <c r="C16" s="3" t="s">
        <v>1616</v>
      </c>
      <c r="D16" s="3" t="s">
        <v>441</v>
      </c>
      <c r="E16" s="3" t="s">
        <v>552</v>
      </c>
      <c r="F16" s="3" t="s">
        <v>64</v>
      </c>
      <c r="G16" s="3" t="s">
        <v>1056</v>
      </c>
      <c r="H16" s="3" t="s">
        <v>58</v>
      </c>
      <c r="I16" s="3"/>
      <c r="J16" s="3" t="s">
        <v>86</v>
      </c>
      <c r="K16" s="190"/>
      <c r="L16" s="190"/>
      <c r="M16" s="190"/>
      <c r="N16" s="190"/>
    </row>
    <row r="17" spans="1:14" x14ac:dyDescent="0.25">
      <c r="A17" s="190">
        <v>14</v>
      </c>
      <c r="B17" s="3" t="s">
        <v>80</v>
      </c>
      <c r="C17" s="3" t="s">
        <v>94</v>
      </c>
      <c r="D17" s="3" t="s">
        <v>441</v>
      </c>
      <c r="E17" s="3" t="s">
        <v>95</v>
      </c>
      <c r="F17" s="3" t="s">
        <v>64</v>
      </c>
      <c r="G17" s="3" t="s">
        <v>1057</v>
      </c>
      <c r="H17" s="3" t="s">
        <v>58</v>
      </c>
      <c r="I17" s="3"/>
      <c r="J17" s="3" t="s">
        <v>86</v>
      </c>
      <c r="K17" s="190"/>
      <c r="L17" s="190"/>
      <c r="M17" s="190"/>
      <c r="N17" s="190"/>
    </row>
    <row r="18" spans="1:14" x14ac:dyDescent="0.25">
      <c r="A18" s="190">
        <v>15</v>
      </c>
      <c r="B18" s="3" t="s">
        <v>79</v>
      </c>
      <c r="C18" s="3" t="s">
        <v>99</v>
      </c>
      <c r="D18" s="3" t="s">
        <v>441</v>
      </c>
      <c r="E18" s="3" t="s">
        <v>22</v>
      </c>
      <c r="F18" s="3" t="s">
        <v>59</v>
      </c>
      <c r="G18" s="3" t="s">
        <v>1058</v>
      </c>
      <c r="H18" s="3" t="s">
        <v>58</v>
      </c>
      <c r="I18" s="3"/>
      <c r="J18" s="3" t="s">
        <v>86</v>
      </c>
      <c r="K18" s="190"/>
      <c r="L18" s="190"/>
      <c r="M18" s="190"/>
      <c r="N18" s="190"/>
    </row>
    <row r="19" spans="1:14" x14ac:dyDescent="0.25">
      <c r="A19" s="190">
        <v>16</v>
      </c>
      <c r="B19" s="3" t="s">
        <v>79</v>
      </c>
      <c r="C19" s="3" t="s">
        <v>14</v>
      </c>
      <c r="D19" s="3" t="s">
        <v>441</v>
      </c>
      <c r="E19" s="3" t="s">
        <v>100</v>
      </c>
      <c r="F19" s="3" t="s">
        <v>63</v>
      </c>
      <c r="G19" s="3" t="s">
        <v>1059</v>
      </c>
      <c r="H19" s="3" t="s">
        <v>1085</v>
      </c>
      <c r="I19" s="3" t="s">
        <v>948</v>
      </c>
      <c r="J19" s="3" t="s">
        <v>86</v>
      </c>
      <c r="K19" s="190"/>
      <c r="L19" s="190"/>
      <c r="M19" s="190"/>
      <c r="N19" s="190"/>
    </row>
    <row r="20" spans="1:14" x14ac:dyDescent="0.25">
      <c r="A20" s="190">
        <v>17</v>
      </c>
      <c r="B20" s="3" t="s">
        <v>80</v>
      </c>
      <c r="C20" s="3" t="s">
        <v>331</v>
      </c>
      <c r="D20" s="3" t="s">
        <v>441</v>
      </c>
      <c r="E20" s="3" t="s">
        <v>173</v>
      </c>
      <c r="F20" s="3" t="s">
        <v>175</v>
      </c>
      <c r="G20" s="3" t="s">
        <v>176</v>
      </c>
      <c r="H20" s="3" t="s">
        <v>1085</v>
      </c>
      <c r="I20" s="3"/>
      <c r="J20" s="3" t="s">
        <v>86</v>
      </c>
      <c r="K20" s="190" t="s">
        <v>309</v>
      </c>
      <c r="L20" s="318">
        <v>42379</v>
      </c>
      <c r="M20" s="190" t="s">
        <v>518</v>
      </c>
      <c r="N20" s="190">
        <v>12900</v>
      </c>
    </row>
    <row r="21" spans="1:14" x14ac:dyDescent="0.25">
      <c r="A21" s="190">
        <v>18</v>
      </c>
      <c r="B21" s="3" t="s">
        <v>78</v>
      </c>
      <c r="C21" s="3" t="s">
        <v>174</v>
      </c>
      <c r="D21" s="3" t="s">
        <v>441</v>
      </c>
      <c r="E21" s="3" t="s">
        <v>174</v>
      </c>
      <c r="F21" s="3" t="s">
        <v>175</v>
      </c>
      <c r="G21" s="3" t="s">
        <v>177</v>
      </c>
      <c r="H21" s="3" t="s">
        <v>1085</v>
      </c>
      <c r="I21" s="3"/>
      <c r="J21" s="3" t="s">
        <v>86</v>
      </c>
      <c r="K21" s="190" t="s">
        <v>309</v>
      </c>
      <c r="L21" s="318">
        <v>42379</v>
      </c>
      <c r="M21" s="190" t="s">
        <v>518</v>
      </c>
      <c r="N21" s="190">
        <v>12900</v>
      </c>
    </row>
    <row r="22" spans="1:14" x14ac:dyDescent="0.25">
      <c r="A22" s="190">
        <v>19</v>
      </c>
      <c r="B22" s="3" t="s">
        <v>78</v>
      </c>
      <c r="C22" s="3" t="s">
        <v>234</v>
      </c>
      <c r="D22" s="3" t="s">
        <v>441</v>
      </c>
      <c r="E22" s="3" t="s">
        <v>234</v>
      </c>
      <c r="F22" s="3" t="s">
        <v>175</v>
      </c>
      <c r="G22" s="3" t="s">
        <v>178</v>
      </c>
      <c r="H22" s="3" t="s">
        <v>1085</v>
      </c>
      <c r="I22" s="3"/>
      <c r="J22" s="3" t="s">
        <v>86</v>
      </c>
      <c r="K22" s="190" t="s">
        <v>309</v>
      </c>
      <c r="L22" s="318">
        <v>42379</v>
      </c>
      <c r="M22" s="190" t="s">
        <v>518</v>
      </c>
      <c r="N22" s="190">
        <v>12900</v>
      </c>
    </row>
    <row r="23" spans="1:14" x14ac:dyDescent="0.25">
      <c r="A23" s="190">
        <v>20</v>
      </c>
      <c r="B23" s="3" t="s">
        <v>80</v>
      </c>
      <c r="C23" s="3" t="s">
        <v>1060</v>
      </c>
      <c r="D23" s="3" t="s">
        <v>441</v>
      </c>
      <c r="E23" s="3" t="s">
        <v>173</v>
      </c>
      <c r="F23" s="3" t="s">
        <v>175</v>
      </c>
      <c r="G23" s="3" t="s">
        <v>1054</v>
      </c>
      <c r="H23" s="3" t="s">
        <v>1085</v>
      </c>
      <c r="I23" s="3"/>
      <c r="J23" s="3" t="s">
        <v>86</v>
      </c>
      <c r="K23" s="190"/>
      <c r="L23" s="318">
        <v>42379</v>
      </c>
      <c r="M23" s="190" t="s">
        <v>518</v>
      </c>
      <c r="N23" s="190">
        <v>12900</v>
      </c>
    </row>
  </sheetData>
  <mergeCells count="1">
    <mergeCell ref="A2:N2"/>
  </mergeCells>
  <hyperlinks>
    <hyperlink ref="A1" location="DATABASE!A1" display="Back"/>
  </hyperlinks>
  <pageMargins left="0.1" right="0.1" top="0.75" bottom="0.75" header="0.3" footer="0.3"/>
  <pageSetup scale="3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5"/>
  <sheetViews>
    <sheetView showGridLines="0" topLeftCell="J1" workbookViewId="0">
      <pane ySplit="2" topLeftCell="A3" activePane="bottomLeft" state="frozen"/>
      <selection activeCell="H1" sqref="H1"/>
      <selection pane="bottomLeft" activeCell="N35" sqref="N3:N35"/>
    </sheetView>
  </sheetViews>
  <sheetFormatPr defaultRowHeight="15" x14ac:dyDescent="0.25"/>
  <cols>
    <col min="1" max="1" width="9.140625" style="95"/>
    <col min="2" max="2" width="12.140625" style="95" bestFit="1" customWidth="1"/>
    <col min="3" max="3" width="11.42578125" style="95" bestFit="1" customWidth="1"/>
    <col min="4" max="4" width="10.7109375" style="95" bestFit="1" customWidth="1"/>
    <col min="5" max="5" width="17.85546875" style="95" bestFit="1" customWidth="1"/>
    <col min="6" max="6" width="15.28515625" style="13" bestFit="1" customWidth="1"/>
    <col min="7" max="7" width="10.5703125" style="95" bestFit="1" customWidth="1"/>
    <col min="8" max="8" width="22.140625" style="13" bestFit="1" customWidth="1"/>
    <col min="9" max="9" width="18.42578125" style="13" bestFit="1" customWidth="1"/>
    <col min="10" max="10" width="18" style="13" bestFit="1" customWidth="1"/>
    <col min="11" max="11" width="20.5703125" style="13" bestFit="1" customWidth="1"/>
    <col min="12" max="12" width="16.85546875" style="13" bestFit="1" customWidth="1"/>
    <col min="13" max="13" width="19.85546875" style="13" bestFit="1" customWidth="1"/>
    <col min="14" max="14" width="21.28515625" style="200" bestFit="1" customWidth="1"/>
    <col min="15" max="15" width="18.28515625" style="200" bestFit="1" customWidth="1"/>
    <col min="16" max="16" width="24.140625" style="200" bestFit="1" customWidth="1"/>
    <col min="17" max="19" width="9.140625" style="13"/>
    <col min="20" max="20" width="7.140625" style="13" bestFit="1" customWidth="1"/>
    <col min="21" max="21" width="22.28515625" style="13" bestFit="1" customWidth="1"/>
    <col min="22" max="22" width="13.85546875" style="13" bestFit="1" customWidth="1"/>
    <col min="23" max="23" width="15.7109375" style="13" bestFit="1" customWidth="1"/>
    <col min="24" max="25" width="16.85546875" style="13" bestFit="1" customWidth="1"/>
    <col min="26" max="26" width="16" style="13" bestFit="1" customWidth="1"/>
    <col min="27" max="16384" width="9.140625" style="13"/>
  </cols>
  <sheetData>
    <row r="2" spans="2:16" x14ac:dyDescent="0.25">
      <c r="B2" s="201" t="s">
        <v>0</v>
      </c>
      <c r="C2" s="201" t="s">
        <v>70</v>
      </c>
      <c r="D2" s="201" t="s">
        <v>88</v>
      </c>
      <c r="E2" s="201" t="s">
        <v>799</v>
      </c>
      <c r="F2" s="201" t="s">
        <v>68</v>
      </c>
      <c r="G2" s="201" t="s">
        <v>240</v>
      </c>
      <c r="H2" s="202" t="s">
        <v>241</v>
      </c>
      <c r="I2" s="201" t="s">
        <v>317</v>
      </c>
      <c r="J2" s="202" t="s">
        <v>800</v>
      </c>
      <c r="K2" s="202" t="s">
        <v>305</v>
      </c>
      <c r="L2" s="202" t="s">
        <v>2018</v>
      </c>
      <c r="M2" s="201" t="s">
        <v>231</v>
      </c>
      <c r="N2" s="201" t="s">
        <v>801</v>
      </c>
      <c r="O2" s="203" t="s">
        <v>802</v>
      </c>
      <c r="P2" s="204" t="s">
        <v>803</v>
      </c>
    </row>
    <row r="3" spans="2:16" ht="15" customHeight="1" x14ac:dyDescent="0.25">
      <c r="B3" s="52">
        <v>1</v>
      </c>
      <c r="C3" s="52" t="s">
        <v>78</v>
      </c>
      <c r="D3" s="52" t="s">
        <v>441</v>
      </c>
      <c r="E3" s="52" t="s">
        <v>809</v>
      </c>
      <c r="F3" s="52">
        <v>501</v>
      </c>
      <c r="G3" s="9" t="s">
        <v>804</v>
      </c>
      <c r="H3" s="9" t="s">
        <v>805</v>
      </c>
      <c r="I3" s="52" t="s">
        <v>810</v>
      </c>
      <c r="J3" s="9" t="s">
        <v>806</v>
      </c>
      <c r="K3" s="9" t="s">
        <v>807</v>
      </c>
      <c r="L3" s="9" t="s">
        <v>2016</v>
      </c>
      <c r="M3" s="9" t="s">
        <v>808</v>
      </c>
      <c r="N3" s="52">
        <v>25000</v>
      </c>
      <c r="O3" s="167">
        <v>43249</v>
      </c>
      <c r="P3" s="168" t="str">
        <f t="shared" ref="P3:P20" ca="1" si="0">DATEDIF(O3,TODAY(),"Y")  &amp; " Years " &amp; DATEDIF(O3,TODAY(),"ym") &amp; " Months " &amp; DATEDIF(O3,TODAY(),"md")  &amp;" Days"</f>
        <v>4 Years 8 Months 1 Days</v>
      </c>
    </row>
    <row r="4" spans="2:16" ht="15" customHeight="1" x14ac:dyDescent="0.25">
      <c r="B4" s="52">
        <v>2</v>
      </c>
      <c r="C4" s="52" t="s">
        <v>78</v>
      </c>
      <c r="D4" s="52" t="s">
        <v>441</v>
      </c>
      <c r="E4" s="52" t="s">
        <v>811</v>
      </c>
      <c r="F4" s="52">
        <v>502</v>
      </c>
      <c r="G4" s="9" t="s">
        <v>804</v>
      </c>
      <c r="H4" s="9" t="s">
        <v>805</v>
      </c>
      <c r="I4" s="52" t="s">
        <v>812</v>
      </c>
      <c r="J4" s="9" t="s">
        <v>806</v>
      </c>
      <c r="K4" s="9" t="s">
        <v>807</v>
      </c>
      <c r="L4" s="9" t="s">
        <v>2016</v>
      </c>
      <c r="M4" s="9" t="s">
        <v>808</v>
      </c>
      <c r="N4" s="52">
        <v>25000</v>
      </c>
      <c r="O4" s="167">
        <v>43249</v>
      </c>
      <c r="P4" s="168" t="str">
        <f t="shared" ca="1" si="0"/>
        <v>4 Years 8 Months 1 Days</v>
      </c>
    </row>
    <row r="5" spans="2:16" ht="15" customHeight="1" x14ac:dyDescent="0.25">
      <c r="B5" s="52">
        <v>3</v>
      </c>
      <c r="C5" s="52" t="s">
        <v>81</v>
      </c>
      <c r="D5" s="52" t="s">
        <v>441</v>
      </c>
      <c r="E5" s="52" t="s">
        <v>813</v>
      </c>
      <c r="F5" s="52">
        <v>706</v>
      </c>
      <c r="G5" s="9" t="s">
        <v>804</v>
      </c>
      <c r="H5" s="9" t="s">
        <v>805</v>
      </c>
      <c r="I5" s="52" t="s">
        <v>814</v>
      </c>
      <c r="J5" s="9" t="s">
        <v>806</v>
      </c>
      <c r="K5" s="9" t="s">
        <v>807</v>
      </c>
      <c r="L5" s="9" t="s">
        <v>2016</v>
      </c>
      <c r="M5" s="9" t="s">
        <v>808</v>
      </c>
      <c r="N5" s="52">
        <v>25000</v>
      </c>
      <c r="O5" s="167">
        <v>43249</v>
      </c>
      <c r="P5" s="168" t="str">
        <f t="shared" ca="1" si="0"/>
        <v>4 Years 8 Months 1 Days</v>
      </c>
    </row>
    <row r="6" spans="2:16" ht="15" customHeight="1" x14ac:dyDescent="0.25">
      <c r="B6" s="52">
        <v>4</v>
      </c>
      <c r="C6" s="52" t="s">
        <v>81</v>
      </c>
      <c r="D6" s="52" t="s">
        <v>441</v>
      </c>
      <c r="E6" s="52" t="s">
        <v>813</v>
      </c>
      <c r="F6" s="52">
        <v>707</v>
      </c>
      <c r="G6" s="9" t="s">
        <v>804</v>
      </c>
      <c r="H6" s="9" t="s">
        <v>805</v>
      </c>
      <c r="I6" s="52" t="s">
        <v>815</v>
      </c>
      <c r="J6" s="9" t="s">
        <v>806</v>
      </c>
      <c r="K6" s="9" t="s">
        <v>807</v>
      </c>
      <c r="L6" s="9" t="s">
        <v>2016</v>
      </c>
      <c r="M6" s="9" t="s">
        <v>808</v>
      </c>
      <c r="N6" s="52">
        <v>25000</v>
      </c>
      <c r="O6" s="167">
        <v>43249</v>
      </c>
      <c r="P6" s="168" t="str">
        <f t="shared" ca="1" si="0"/>
        <v>4 Years 8 Months 1 Days</v>
      </c>
    </row>
    <row r="7" spans="2:16" ht="15" customHeight="1" x14ac:dyDescent="0.25">
      <c r="B7" s="52">
        <v>5</v>
      </c>
      <c r="C7" s="52" t="s">
        <v>81</v>
      </c>
      <c r="D7" s="52" t="s">
        <v>441</v>
      </c>
      <c r="E7" s="52" t="s">
        <v>813</v>
      </c>
      <c r="F7" s="52">
        <v>708</v>
      </c>
      <c r="G7" s="9" t="s">
        <v>804</v>
      </c>
      <c r="H7" s="9" t="s">
        <v>805</v>
      </c>
      <c r="I7" s="52" t="s">
        <v>816</v>
      </c>
      <c r="J7" s="9" t="s">
        <v>806</v>
      </c>
      <c r="K7" s="9" t="s">
        <v>807</v>
      </c>
      <c r="L7" s="9" t="s">
        <v>2016</v>
      </c>
      <c r="M7" s="9" t="s">
        <v>808</v>
      </c>
      <c r="N7" s="52">
        <v>25000</v>
      </c>
      <c r="O7" s="167">
        <v>43249</v>
      </c>
      <c r="P7" s="168" t="str">
        <f t="shared" ca="1" si="0"/>
        <v>4 Years 8 Months 1 Days</v>
      </c>
    </row>
    <row r="8" spans="2:16" ht="15" customHeight="1" x14ac:dyDescent="0.25">
      <c r="B8" s="52">
        <v>6</v>
      </c>
      <c r="C8" s="52" t="s">
        <v>81</v>
      </c>
      <c r="D8" s="52" t="s">
        <v>441</v>
      </c>
      <c r="E8" s="52" t="s">
        <v>813</v>
      </c>
      <c r="F8" s="52">
        <v>709</v>
      </c>
      <c r="G8" s="9" t="s">
        <v>804</v>
      </c>
      <c r="H8" s="9" t="s">
        <v>805</v>
      </c>
      <c r="I8" s="52" t="s">
        <v>817</v>
      </c>
      <c r="J8" s="9" t="s">
        <v>806</v>
      </c>
      <c r="K8" s="9" t="s">
        <v>807</v>
      </c>
      <c r="L8" s="9" t="s">
        <v>2016</v>
      </c>
      <c r="M8" s="9" t="s">
        <v>808</v>
      </c>
      <c r="N8" s="52">
        <v>25000</v>
      </c>
      <c r="O8" s="167">
        <v>43249</v>
      </c>
      <c r="P8" s="168" t="str">
        <f t="shared" ca="1" si="0"/>
        <v>4 Years 8 Months 1 Days</v>
      </c>
    </row>
    <row r="9" spans="2:16" ht="15" customHeight="1" x14ac:dyDescent="0.25">
      <c r="B9" s="52">
        <v>7</v>
      </c>
      <c r="C9" s="52" t="s">
        <v>81</v>
      </c>
      <c r="D9" s="52" t="s">
        <v>441</v>
      </c>
      <c r="E9" s="52" t="s">
        <v>813</v>
      </c>
      <c r="F9" s="52">
        <v>710</v>
      </c>
      <c r="G9" s="9" t="s">
        <v>804</v>
      </c>
      <c r="H9" s="9" t="s">
        <v>805</v>
      </c>
      <c r="I9" s="52" t="s">
        <v>818</v>
      </c>
      <c r="J9" s="9" t="s">
        <v>806</v>
      </c>
      <c r="K9" s="9" t="s">
        <v>807</v>
      </c>
      <c r="L9" s="9" t="s">
        <v>2016</v>
      </c>
      <c r="M9" s="9" t="s">
        <v>808</v>
      </c>
      <c r="N9" s="52">
        <v>25000</v>
      </c>
      <c r="O9" s="167">
        <v>43249</v>
      </c>
      <c r="P9" s="168" t="str">
        <f t="shared" ca="1" si="0"/>
        <v>4 Years 8 Months 1 Days</v>
      </c>
    </row>
    <row r="10" spans="2:16" ht="15" customHeight="1" x14ac:dyDescent="0.25">
      <c r="B10" s="52">
        <v>8</v>
      </c>
      <c r="C10" s="52" t="s">
        <v>81</v>
      </c>
      <c r="D10" s="52" t="s">
        <v>441</v>
      </c>
      <c r="E10" s="52" t="s">
        <v>813</v>
      </c>
      <c r="F10" s="52">
        <v>715</v>
      </c>
      <c r="G10" s="9" t="s">
        <v>804</v>
      </c>
      <c r="H10" s="9" t="s">
        <v>805</v>
      </c>
      <c r="I10" s="52" t="s">
        <v>819</v>
      </c>
      <c r="J10" s="9" t="s">
        <v>806</v>
      </c>
      <c r="K10" s="9" t="s">
        <v>807</v>
      </c>
      <c r="L10" s="9" t="s">
        <v>2016</v>
      </c>
      <c r="M10" s="9" t="s">
        <v>808</v>
      </c>
      <c r="N10" s="52">
        <v>25000</v>
      </c>
      <c r="O10" s="167">
        <v>43249</v>
      </c>
      <c r="P10" s="168" t="str">
        <f t="shared" ca="1" si="0"/>
        <v>4 Years 8 Months 1 Days</v>
      </c>
    </row>
    <row r="11" spans="2:16" ht="15" customHeight="1" x14ac:dyDescent="0.25">
      <c r="B11" s="52">
        <v>9</v>
      </c>
      <c r="C11" s="52" t="s">
        <v>80</v>
      </c>
      <c r="D11" s="52" t="s">
        <v>441</v>
      </c>
      <c r="E11" s="52" t="s">
        <v>813</v>
      </c>
      <c r="F11" s="52">
        <v>614</v>
      </c>
      <c r="G11" s="9" t="s">
        <v>804</v>
      </c>
      <c r="H11" s="9" t="s">
        <v>805</v>
      </c>
      <c r="I11" s="52" t="s">
        <v>820</v>
      </c>
      <c r="J11" s="9" t="s">
        <v>806</v>
      </c>
      <c r="K11" s="9" t="s">
        <v>807</v>
      </c>
      <c r="L11" s="9" t="s">
        <v>2016</v>
      </c>
      <c r="M11" s="9" t="s">
        <v>808</v>
      </c>
      <c r="N11" s="52">
        <v>25000</v>
      </c>
      <c r="O11" s="167">
        <v>43249</v>
      </c>
      <c r="P11" s="168" t="str">
        <f t="shared" ca="1" si="0"/>
        <v>4 Years 8 Months 1 Days</v>
      </c>
    </row>
    <row r="12" spans="2:16" ht="15" customHeight="1" x14ac:dyDescent="0.25">
      <c r="B12" s="52">
        <v>10</v>
      </c>
      <c r="C12" s="52" t="s">
        <v>80</v>
      </c>
      <c r="D12" s="52" t="s">
        <v>441</v>
      </c>
      <c r="E12" s="52" t="s">
        <v>126</v>
      </c>
      <c r="F12" s="52">
        <v>618</v>
      </c>
      <c r="G12" s="9" t="s">
        <v>804</v>
      </c>
      <c r="H12" s="9" t="s">
        <v>805</v>
      </c>
      <c r="I12" s="52" t="s">
        <v>821</v>
      </c>
      <c r="J12" s="9" t="s">
        <v>806</v>
      </c>
      <c r="K12" s="9" t="s">
        <v>807</v>
      </c>
      <c r="L12" s="9" t="s">
        <v>2016</v>
      </c>
      <c r="M12" s="9" t="s">
        <v>808</v>
      </c>
      <c r="N12" s="52">
        <v>25000</v>
      </c>
      <c r="O12" s="167">
        <v>43249</v>
      </c>
      <c r="P12" s="168" t="str">
        <f t="shared" ca="1" si="0"/>
        <v>4 Years 8 Months 1 Days</v>
      </c>
    </row>
    <row r="13" spans="2:16" ht="15" customHeight="1" x14ac:dyDescent="0.25">
      <c r="B13" s="52">
        <v>11</v>
      </c>
      <c r="C13" s="52" t="s">
        <v>80</v>
      </c>
      <c r="D13" s="52" t="s">
        <v>441</v>
      </c>
      <c r="E13" s="52" t="s">
        <v>179</v>
      </c>
      <c r="F13" s="52" t="s">
        <v>822</v>
      </c>
      <c r="G13" s="9" t="s">
        <v>804</v>
      </c>
      <c r="H13" s="9" t="s">
        <v>805</v>
      </c>
      <c r="I13" s="52" t="s">
        <v>823</v>
      </c>
      <c r="J13" s="9" t="s">
        <v>806</v>
      </c>
      <c r="K13" s="9" t="s">
        <v>807</v>
      </c>
      <c r="L13" s="9" t="s">
        <v>2016</v>
      </c>
      <c r="M13" s="9" t="s">
        <v>808</v>
      </c>
      <c r="N13" s="52">
        <v>25000</v>
      </c>
      <c r="O13" s="167">
        <v>43249</v>
      </c>
      <c r="P13" s="168" t="str">
        <f t="shared" ca="1" si="0"/>
        <v>4 Years 8 Months 1 Days</v>
      </c>
    </row>
    <row r="14" spans="2:16" ht="15" customHeight="1" x14ac:dyDescent="0.25">
      <c r="B14" s="52">
        <v>12</v>
      </c>
      <c r="C14" s="52" t="s">
        <v>80</v>
      </c>
      <c r="D14" s="52" t="s">
        <v>441</v>
      </c>
      <c r="E14" s="52" t="s">
        <v>813</v>
      </c>
      <c r="F14" s="52">
        <v>605</v>
      </c>
      <c r="G14" s="9" t="s">
        <v>804</v>
      </c>
      <c r="H14" s="9" t="s">
        <v>805</v>
      </c>
      <c r="I14" s="52" t="s">
        <v>824</v>
      </c>
      <c r="J14" s="9" t="s">
        <v>806</v>
      </c>
      <c r="K14" s="9" t="s">
        <v>807</v>
      </c>
      <c r="L14" s="9" t="s">
        <v>2016</v>
      </c>
      <c r="M14" s="9" t="s">
        <v>808</v>
      </c>
      <c r="N14" s="52">
        <v>25000</v>
      </c>
      <c r="O14" s="167">
        <v>43249</v>
      </c>
      <c r="P14" s="168" t="str">
        <f t="shared" ca="1" si="0"/>
        <v>4 Years 8 Months 1 Days</v>
      </c>
    </row>
    <row r="15" spans="2:16" ht="15" customHeight="1" x14ac:dyDescent="0.25">
      <c r="B15" s="52">
        <v>13</v>
      </c>
      <c r="C15" s="52" t="s">
        <v>80</v>
      </c>
      <c r="D15" s="52" t="s">
        <v>441</v>
      </c>
      <c r="E15" s="52" t="s">
        <v>813</v>
      </c>
      <c r="F15" s="52">
        <v>603</v>
      </c>
      <c r="G15" s="9" t="s">
        <v>804</v>
      </c>
      <c r="H15" s="9" t="s">
        <v>805</v>
      </c>
      <c r="I15" s="52" t="s">
        <v>825</v>
      </c>
      <c r="J15" s="9" t="s">
        <v>806</v>
      </c>
      <c r="K15" s="9" t="s">
        <v>807</v>
      </c>
      <c r="L15" s="9" t="s">
        <v>2016</v>
      </c>
      <c r="M15" s="9" t="s">
        <v>808</v>
      </c>
      <c r="N15" s="52">
        <v>25000</v>
      </c>
      <c r="O15" s="167">
        <v>43249</v>
      </c>
      <c r="P15" s="168" t="str">
        <f t="shared" ca="1" si="0"/>
        <v>4 Years 8 Months 1 Days</v>
      </c>
    </row>
    <row r="16" spans="2:16" ht="15" customHeight="1" x14ac:dyDescent="0.25">
      <c r="B16" s="52">
        <v>14</v>
      </c>
      <c r="C16" s="52" t="s">
        <v>79</v>
      </c>
      <c r="D16" s="52" t="s">
        <v>441</v>
      </c>
      <c r="E16" s="52" t="s">
        <v>813</v>
      </c>
      <c r="F16" s="52">
        <v>804</v>
      </c>
      <c r="G16" s="9" t="s">
        <v>804</v>
      </c>
      <c r="H16" s="9" t="s">
        <v>805</v>
      </c>
      <c r="I16" s="52" t="s">
        <v>826</v>
      </c>
      <c r="J16" s="9" t="s">
        <v>806</v>
      </c>
      <c r="K16" s="9" t="s">
        <v>807</v>
      </c>
      <c r="L16" s="9" t="s">
        <v>2016</v>
      </c>
      <c r="M16" s="9" t="s">
        <v>808</v>
      </c>
      <c r="N16" s="52">
        <v>25000</v>
      </c>
      <c r="O16" s="167">
        <v>43249</v>
      </c>
      <c r="P16" s="168" t="str">
        <f t="shared" ca="1" si="0"/>
        <v>4 Years 8 Months 1 Days</v>
      </c>
    </row>
    <row r="17" spans="2:26" ht="15" customHeight="1" x14ac:dyDescent="0.25">
      <c r="B17" s="52">
        <v>15</v>
      </c>
      <c r="C17" s="52" t="s">
        <v>79</v>
      </c>
      <c r="D17" s="52" t="s">
        <v>441</v>
      </c>
      <c r="E17" s="52" t="s">
        <v>813</v>
      </c>
      <c r="F17" s="52">
        <v>801</v>
      </c>
      <c r="G17" s="9" t="s">
        <v>804</v>
      </c>
      <c r="H17" s="9" t="s">
        <v>805</v>
      </c>
      <c r="I17" s="52" t="s">
        <v>827</v>
      </c>
      <c r="J17" s="9" t="s">
        <v>806</v>
      </c>
      <c r="K17" s="9" t="s">
        <v>807</v>
      </c>
      <c r="L17" s="9" t="s">
        <v>2016</v>
      </c>
      <c r="M17" s="9" t="s">
        <v>808</v>
      </c>
      <c r="N17" s="52">
        <v>25000</v>
      </c>
      <c r="O17" s="167">
        <v>43249</v>
      </c>
      <c r="P17" s="168" t="str">
        <f t="shared" ca="1" si="0"/>
        <v>4 Years 8 Months 1 Days</v>
      </c>
    </row>
    <row r="18" spans="2:26" ht="15" customHeight="1" x14ac:dyDescent="0.25">
      <c r="B18" s="52">
        <v>16</v>
      </c>
      <c r="C18" s="52" t="s">
        <v>79</v>
      </c>
      <c r="D18" s="52" t="s">
        <v>441</v>
      </c>
      <c r="E18" s="52" t="s">
        <v>813</v>
      </c>
      <c r="F18" s="52">
        <v>808</v>
      </c>
      <c r="G18" s="9" t="s">
        <v>804</v>
      </c>
      <c r="H18" s="9" t="s">
        <v>805</v>
      </c>
      <c r="I18" s="52" t="s">
        <v>828</v>
      </c>
      <c r="J18" s="9" t="s">
        <v>806</v>
      </c>
      <c r="K18" s="9" t="s">
        <v>807</v>
      </c>
      <c r="L18" s="9" t="s">
        <v>2016</v>
      </c>
      <c r="M18" s="9" t="s">
        <v>808</v>
      </c>
      <c r="N18" s="52">
        <v>25000</v>
      </c>
      <c r="O18" s="167">
        <v>43249</v>
      </c>
      <c r="P18" s="168" t="str">
        <f t="shared" ca="1" si="0"/>
        <v>4 Years 8 Months 1 Days</v>
      </c>
    </row>
    <row r="19" spans="2:26" ht="15" customHeight="1" x14ac:dyDescent="0.25">
      <c r="B19" s="52">
        <v>17</v>
      </c>
      <c r="C19" s="52" t="s">
        <v>79</v>
      </c>
      <c r="D19" s="52" t="s">
        <v>441</v>
      </c>
      <c r="E19" s="52" t="s">
        <v>813</v>
      </c>
      <c r="F19" s="52">
        <v>809</v>
      </c>
      <c r="G19" s="9" t="s">
        <v>804</v>
      </c>
      <c r="H19" s="9" t="s">
        <v>805</v>
      </c>
      <c r="I19" s="52" t="s">
        <v>829</v>
      </c>
      <c r="J19" s="9" t="s">
        <v>806</v>
      </c>
      <c r="K19" s="9" t="s">
        <v>807</v>
      </c>
      <c r="L19" s="9" t="s">
        <v>2016</v>
      </c>
      <c r="M19" s="9" t="s">
        <v>808</v>
      </c>
      <c r="N19" s="52">
        <v>25000</v>
      </c>
      <c r="O19" s="167">
        <v>43249</v>
      </c>
      <c r="P19" s="168" t="str">
        <f t="shared" ca="1" si="0"/>
        <v>4 Years 8 Months 1 Days</v>
      </c>
    </row>
    <row r="20" spans="2:26" ht="15" customHeight="1" x14ac:dyDescent="0.25">
      <c r="B20" s="52">
        <v>18</v>
      </c>
      <c r="C20" s="52" t="s">
        <v>79</v>
      </c>
      <c r="D20" s="52" t="s">
        <v>441</v>
      </c>
      <c r="E20" s="52" t="s">
        <v>813</v>
      </c>
      <c r="F20" s="52">
        <v>807</v>
      </c>
      <c r="G20" s="9" t="s">
        <v>804</v>
      </c>
      <c r="H20" s="9" t="s">
        <v>805</v>
      </c>
      <c r="I20" s="52" t="s">
        <v>830</v>
      </c>
      <c r="J20" s="9" t="s">
        <v>806</v>
      </c>
      <c r="K20" s="9" t="s">
        <v>807</v>
      </c>
      <c r="L20" s="9" t="s">
        <v>2016</v>
      </c>
      <c r="M20" s="9" t="s">
        <v>808</v>
      </c>
      <c r="N20" s="52">
        <v>25000</v>
      </c>
      <c r="O20" s="167">
        <v>43249</v>
      </c>
      <c r="P20" s="168" t="str">
        <f t="shared" ca="1" si="0"/>
        <v>4 Years 8 Months 1 Days</v>
      </c>
    </row>
    <row r="21" spans="2:26" ht="15" customHeight="1" x14ac:dyDescent="0.25">
      <c r="B21" s="52">
        <v>19</v>
      </c>
      <c r="C21" s="52" t="s">
        <v>79</v>
      </c>
      <c r="D21" s="52" t="s">
        <v>441</v>
      </c>
      <c r="E21" s="52" t="s">
        <v>813</v>
      </c>
      <c r="F21" s="52">
        <v>806</v>
      </c>
      <c r="G21" s="9" t="s">
        <v>804</v>
      </c>
      <c r="H21" s="9" t="s">
        <v>805</v>
      </c>
      <c r="I21" s="52" t="s">
        <v>831</v>
      </c>
      <c r="J21" s="9" t="s">
        <v>806</v>
      </c>
      <c r="K21" s="9" t="s">
        <v>807</v>
      </c>
      <c r="L21" s="9" t="s">
        <v>2016</v>
      </c>
      <c r="M21" s="9" t="s">
        <v>808</v>
      </c>
      <c r="N21" s="52">
        <v>25000</v>
      </c>
      <c r="O21" s="167">
        <v>43249</v>
      </c>
      <c r="P21" s="168" t="str">
        <f t="shared" ref="P21:P29" ca="1" si="1">DATEDIF(O21,TODAY(),"Y")  &amp; " Years " &amp; DATEDIF(O21,TODAY(),"ym") &amp; " Months " &amp; DATEDIF(O21,TODAY(),"md")  &amp;" Days"</f>
        <v>4 Years 8 Months 1 Days</v>
      </c>
    </row>
    <row r="22" spans="2:26" ht="15" customHeight="1" x14ac:dyDescent="0.25">
      <c r="B22" s="52">
        <v>20</v>
      </c>
      <c r="C22" s="52" t="s">
        <v>80</v>
      </c>
      <c r="D22" s="52" t="s">
        <v>441</v>
      </c>
      <c r="E22" s="52" t="s">
        <v>813</v>
      </c>
      <c r="F22" s="52">
        <v>610</v>
      </c>
      <c r="G22" s="9" t="s">
        <v>804</v>
      </c>
      <c r="H22" s="9" t="s">
        <v>805</v>
      </c>
      <c r="I22" s="52" t="s">
        <v>833</v>
      </c>
      <c r="J22" s="9" t="s">
        <v>806</v>
      </c>
      <c r="K22" s="9" t="s">
        <v>807</v>
      </c>
      <c r="L22" s="9" t="s">
        <v>2016</v>
      </c>
      <c r="M22" s="9" t="s">
        <v>808</v>
      </c>
      <c r="N22" s="52">
        <v>25000</v>
      </c>
      <c r="O22" s="167">
        <v>43249</v>
      </c>
      <c r="P22" s="168" t="str">
        <f t="shared" ca="1" si="1"/>
        <v>4 Years 8 Months 1 Days</v>
      </c>
    </row>
    <row r="23" spans="2:26" ht="15" customHeight="1" x14ac:dyDescent="0.25">
      <c r="B23" s="52">
        <v>21</v>
      </c>
      <c r="C23" s="52" t="s">
        <v>80</v>
      </c>
      <c r="D23" s="52" t="s">
        <v>441</v>
      </c>
      <c r="E23" s="52" t="s">
        <v>832</v>
      </c>
      <c r="F23" s="52" t="s">
        <v>320</v>
      </c>
      <c r="G23" s="9" t="s">
        <v>804</v>
      </c>
      <c r="H23" s="9" t="s">
        <v>805</v>
      </c>
      <c r="I23" s="52" t="s">
        <v>834</v>
      </c>
      <c r="J23" s="9" t="s">
        <v>806</v>
      </c>
      <c r="K23" s="9" t="s">
        <v>807</v>
      </c>
      <c r="L23" s="9" t="s">
        <v>2016</v>
      </c>
      <c r="M23" s="9" t="s">
        <v>808</v>
      </c>
      <c r="N23" s="52">
        <v>25000</v>
      </c>
      <c r="O23" s="167">
        <v>43249</v>
      </c>
      <c r="P23" s="168" t="str">
        <f t="shared" ca="1" si="1"/>
        <v>4 Years 8 Months 1 Days</v>
      </c>
    </row>
    <row r="24" spans="2:26" ht="15" customHeight="1" x14ac:dyDescent="0.25">
      <c r="B24" s="52">
        <v>22</v>
      </c>
      <c r="C24" s="52" t="s">
        <v>80</v>
      </c>
      <c r="D24" s="52" t="s">
        <v>441</v>
      </c>
      <c r="E24" s="52" t="s">
        <v>179</v>
      </c>
      <c r="F24" s="201" t="s">
        <v>839</v>
      </c>
      <c r="G24" s="9" t="s">
        <v>804</v>
      </c>
      <c r="H24" s="9" t="s">
        <v>837</v>
      </c>
      <c r="I24" s="52" t="s">
        <v>840</v>
      </c>
      <c r="J24" s="9" t="s">
        <v>806</v>
      </c>
      <c r="K24" s="9" t="s">
        <v>836</v>
      </c>
      <c r="L24" s="9" t="s">
        <v>101</v>
      </c>
      <c r="M24" s="9"/>
      <c r="N24" s="52">
        <v>33500</v>
      </c>
      <c r="O24" s="167">
        <v>42643</v>
      </c>
      <c r="P24" s="168" t="str">
        <f t="shared" ca="1" si="1"/>
        <v>6 Years 4 Months 0 Days</v>
      </c>
    </row>
    <row r="25" spans="2:26" ht="15" customHeight="1" x14ac:dyDescent="0.25">
      <c r="B25" s="52">
        <v>23</v>
      </c>
      <c r="C25" s="52" t="s">
        <v>80</v>
      </c>
      <c r="D25" s="52" t="s">
        <v>441</v>
      </c>
      <c r="E25" s="52" t="s">
        <v>813</v>
      </c>
      <c r="F25" s="52">
        <v>608</v>
      </c>
      <c r="G25" s="9" t="s">
        <v>804</v>
      </c>
      <c r="H25" s="9" t="s">
        <v>835</v>
      </c>
      <c r="I25" s="205" t="s">
        <v>841</v>
      </c>
      <c r="J25" s="206" t="s">
        <v>806</v>
      </c>
      <c r="K25" s="206" t="s">
        <v>836</v>
      </c>
      <c r="L25" s="9" t="s">
        <v>2016</v>
      </c>
      <c r="M25" s="205">
        <v>23</v>
      </c>
      <c r="N25" s="205">
        <v>33500</v>
      </c>
      <c r="O25" s="167">
        <v>42913</v>
      </c>
      <c r="P25" s="168" t="str">
        <f t="shared" ca="1" si="1"/>
        <v>5 Years 7 Months 3 Days</v>
      </c>
    </row>
    <row r="26" spans="2:26" ht="15" customHeight="1" x14ac:dyDescent="0.25">
      <c r="B26" s="52">
        <v>24</v>
      </c>
      <c r="C26" s="52" t="s">
        <v>79</v>
      </c>
      <c r="D26" s="52" t="s">
        <v>441</v>
      </c>
      <c r="E26" s="52" t="s">
        <v>813</v>
      </c>
      <c r="F26" s="52">
        <v>817</v>
      </c>
      <c r="G26" s="9" t="s">
        <v>804</v>
      </c>
      <c r="H26" s="9" t="s">
        <v>837</v>
      </c>
      <c r="I26" s="207" t="s">
        <v>842</v>
      </c>
      <c r="J26" s="208" t="s">
        <v>806</v>
      </c>
      <c r="K26" s="207" t="s">
        <v>836</v>
      </c>
      <c r="L26" s="9" t="s">
        <v>101</v>
      </c>
      <c r="M26" s="207">
        <v>48</v>
      </c>
      <c r="N26" s="207">
        <v>33500</v>
      </c>
      <c r="O26" s="167">
        <v>42467</v>
      </c>
      <c r="P26" s="168" t="str">
        <f t="shared" ca="1" si="1"/>
        <v>6 Years 9 Months 23 Days</v>
      </c>
    </row>
    <row r="27" spans="2:26" ht="15" customHeight="1" x14ac:dyDescent="0.25">
      <c r="B27" s="52">
        <v>25</v>
      </c>
      <c r="C27" s="52" t="s">
        <v>79</v>
      </c>
      <c r="D27" s="52" t="s">
        <v>441</v>
      </c>
      <c r="E27" s="52" t="s">
        <v>813</v>
      </c>
      <c r="F27" s="52">
        <v>818</v>
      </c>
      <c r="G27" s="9" t="s">
        <v>804</v>
      </c>
      <c r="H27" s="9" t="s">
        <v>835</v>
      </c>
      <c r="I27" s="52" t="s">
        <v>843</v>
      </c>
      <c r="J27" s="9" t="s">
        <v>806</v>
      </c>
      <c r="K27" s="9" t="s">
        <v>807</v>
      </c>
      <c r="L27" s="9" t="s">
        <v>2016</v>
      </c>
      <c r="M27" s="9" t="s">
        <v>808</v>
      </c>
      <c r="N27" s="52">
        <v>25000</v>
      </c>
      <c r="O27" s="167">
        <v>43249</v>
      </c>
      <c r="P27" s="168" t="str">
        <f t="shared" ca="1" si="1"/>
        <v>4 Years 8 Months 1 Days</v>
      </c>
    </row>
    <row r="28" spans="2:26" ht="15" customHeight="1" x14ac:dyDescent="0.25">
      <c r="B28" s="52">
        <v>26</v>
      </c>
      <c r="C28" s="52" t="s">
        <v>79</v>
      </c>
      <c r="D28" s="52" t="s">
        <v>441</v>
      </c>
      <c r="E28" s="52" t="s">
        <v>813</v>
      </c>
      <c r="F28" s="52">
        <v>819</v>
      </c>
      <c r="G28" s="9" t="s">
        <v>804</v>
      </c>
      <c r="H28" s="9" t="s">
        <v>835</v>
      </c>
      <c r="I28" s="52" t="s">
        <v>844</v>
      </c>
      <c r="J28" s="9" t="s">
        <v>806</v>
      </c>
      <c r="K28" s="9" t="s">
        <v>836</v>
      </c>
      <c r="L28" s="9" t="s">
        <v>2016</v>
      </c>
      <c r="M28" s="52">
        <v>23</v>
      </c>
      <c r="N28" s="52">
        <v>33500</v>
      </c>
      <c r="O28" s="167">
        <v>42913</v>
      </c>
      <c r="P28" s="168" t="str">
        <f t="shared" ca="1" si="1"/>
        <v>5 Years 7 Months 3 Days</v>
      </c>
    </row>
    <row r="29" spans="2:26" ht="15" customHeight="1" x14ac:dyDescent="0.25">
      <c r="B29" s="52">
        <v>27</v>
      </c>
      <c r="C29" s="52" t="s">
        <v>79</v>
      </c>
      <c r="D29" s="52" t="s">
        <v>441</v>
      </c>
      <c r="E29" s="52" t="s">
        <v>813</v>
      </c>
      <c r="F29" s="52">
        <v>820</v>
      </c>
      <c r="G29" s="9" t="s">
        <v>804</v>
      </c>
      <c r="H29" s="9" t="s">
        <v>837</v>
      </c>
      <c r="I29" s="52" t="s">
        <v>845</v>
      </c>
      <c r="J29" s="9" t="s">
        <v>806</v>
      </c>
      <c r="K29" s="9" t="s">
        <v>836</v>
      </c>
      <c r="L29" s="9" t="s">
        <v>101</v>
      </c>
      <c r="M29" s="52">
        <v>48</v>
      </c>
      <c r="N29" s="52">
        <v>33500</v>
      </c>
      <c r="O29" s="167">
        <v>42467</v>
      </c>
      <c r="P29" s="168" t="str">
        <f t="shared" ca="1" si="1"/>
        <v>6 Years 9 Months 23 Days</v>
      </c>
    </row>
    <row r="30" spans="2:26" ht="15" customHeight="1" x14ac:dyDescent="0.25">
      <c r="B30" s="52">
        <v>28</v>
      </c>
      <c r="C30" s="52" t="s">
        <v>79</v>
      </c>
      <c r="D30" s="52" t="s">
        <v>441</v>
      </c>
      <c r="E30" s="52" t="s">
        <v>813</v>
      </c>
      <c r="F30" s="52">
        <v>813</v>
      </c>
      <c r="G30" s="9" t="s">
        <v>804</v>
      </c>
      <c r="H30" s="9" t="s">
        <v>837</v>
      </c>
      <c r="I30" s="52" t="s">
        <v>846</v>
      </c>
      <c r="J30" s="9" t="s">
        <v>806</v>
      </c>
      <c r="K30" s="9" t="s">
        <v>836</v>
      </c>
      <c r="L30" s="9" t="s">
        <v>101</v>
      </c>
      <c r="M30" s="52">
        <v>48</v>
      </c>
      <c r="N30" s="52">
        <v>33500</v>
      </c>
      <c r="O30" s="167">
        <v>42467</v>
      </c>
      <c r="P30" s="168" t="str">
        <f t="shared" ref="P30:P31" ca="1" si="2">DATEDIF(O30,TODAY(),"Y")  &amp; " Years " &amp; DATEDIF(O30,TODAY(),"ym") &amp; " Months " &amp; DATEDIF(O30,TODAY(),"md")  &amp;" Days"</f>
        <v>6 Years 9 Months 23 Days</v>
      </c>
    </row>
    <row r="31" spans="2:26" ht="15" customHeight="1" x14ac:dyDescent="0.25">
      <c r="B31" s="52">
        <v>29</v>
      </c>
      <c r="C31" s="52" t="s">
        <v>79</v>
      </c>
      <c r="D31" s="52" t="s">
        <v>441</v>
      </c>
      <c r="E31" s="52" t="s">
        <v>813</v>
      </c>
      <c r="F31" s="52">
        <v>810</v>
      </c>
      <c r="G31" s="9" t="s">
        <v>804</v>
      </c>
      <c r="H31" s="9" t="s">
        <v>835</v>
      </c>
      <c r="I31" s="52" t="s">
        <v>848</v>
      </c>
      <c r="J31" s="9" t="s">
        <v>806</v>
      </c>
      <c r="K31" s="9" t="s">
        <v>807</v>
      </c>
      <c r="L31" s="9" t="s">
        <v>2016</v>
      </c>
      <c r="M31" s="9" t="s">
        <v>808</v>
      </c>
      <c r="N31" s="52">
        <v>25000</v>
      </c>
      <c r="O31" s="167">
        <v>43249</v>
      </c>
      <c r="P31" s="168" t="str">
        <f t="shared" ca="1" si="2"/>
        <v>4 Years 8 Months 1 Days</v>
      </c>
    </row>
    <row r="32" spans="2:26" ht="15" customHeight="1" x14ac:dyDescent="0.25">
      <c r="B32" s="52">
        <v>30</v>
      </c>
      <c r="C32" s="52" t="s">
        <v>186</v>
      </c>
      <c r="D32" s="52" t="s">
        <v>441</v>
      </c>
      <c r="E32" s="52" t="s">
        <v>813</v>
      </c>
      <c r="F32" s="304">
        <v>802</v>
      </c>
      <c r="G32" s="9" t="s">
        <v>804</v>
      </c>
      <c r="H32" s="9" t="s">
        <v>1104</v>
      </c>
      <c r="I32" s="52" t="s">
        <v>1107</v>
      </c>
      <c r="J32" s="9" t="s">
        <v>1106</v>
      </c>
      <c r="K32" s="9" t="s">
        <v>1105</v>
      </c>
      <c r="L32" s="9" t="s">
        <v>2017</v>
      </c>
      <c r="M32" s="194" t="s">
        <v>1118</v>
      </c>
      <c r="N32" s="194">
        <v>27500</v>
      </c>
      <c r="O32" s="167">
        <v>43622</v>
      </c>
      <c r="P32" s="168" t="str">
        <f t="shared" ref="P32:P35" ca="1" si="3">DATEDIF(O32,TODAY(),"Y")  &amp; " Years " &amp; DATEDIF(O32,TODAY(),"ym") &amp; " Months " &amp; DATEDIF(O32,TODAY(),"md")  &amp;" Days"</f>
        <v>3 Years 7 Months 24 Days</v>
      </c>
      <c r="T32" s="202" t="s">
        <v>240</v>
      </c>
      <c r="U32" s="202" t="s">
        <v>241</v>
      </c>
      <c r="V32" s="201" t="s">
        <v>317</v>
      </c>
      <c r="W32" s="202" t="s">
        <v>800</v>
      </c>
      <c r="X32" s="202" t="s">
        <v>305</v>
      </c>
      <c r="Y32" s="201" t="s">
        <v>231</v>
      </c>
      <c r="Z32" s="203" t="s">
        <v>802</v>
      </c>
    </row>
    <row r="33" spans="2:26" ht="15" customHeight="1" x14ac:dyDescent="0.25">
      <c r="B33" s="52">
        <v>31</v>
      </c>
      <c r="C33" s="52" t="s">
        <v>186</v>
      </c>
      <c r="D33" s="52" t="s">
        <v>441</v>
      </c>
      <c r="E33" s="52" t="s">
        <v>813</v>
      </c>
      <c r="F33" s="304">
        <v>812</v>
      </c>
      <c r="G33" s="9" t="s">
        <v>804</v>
      </c>
      <c r="H33" s="9" t="s">
        <v>1104</v>
      </c>
      <c r="I33" s="52" t="s">
        <v>1108</v>
      </c>
      <c r="J33" s="9" t="s">
        <v>1106</v>
      </c>
      <c r="K33" s="9" t="s">
        <v>1105</v>
      </c>
      <c r="L33" s="9" t="s">
        <v>2017</v>
      </c>
      <c r="M33" s="194" t="s">
        <v>1118</v>
      </c>
      <c r="N33" s="194">
        <v>27500</v>
      </c>
      <c r="O33" s="167">
        <v>43622</v>
      </c>
      <c r="P33" s="168" t="str">
        <f t="shared" ca="1" si="3"/>
        <v>3 Years 7 Months 24 Days</v>
      </c>
      <c r="T33" s="202" t="s">
        <v>804</v>
      </c>
      <c r="U33" s="202" t="s">
        <v>835</v>
      </c>
      <c r="V33" s="202" t="s">
        <v>838</v>
      </c>
      <c r="W33" s="202" t="s">
        <v>806</v>
      </c>
      <c r="X33" s="202" t="s">
        <v>807</v>
      </c>
      <c r="Y33" s="9" t="s">
        <v>808</v>
      </c>
      <c r="Z33" s="167">
        <v>43249</v>
      </c>
    </row>
    <row r="34" spans="2:26" ht="15" customHeight="1" x14ac:dyDescent="0.25">
      <c r="B34" s="52">
        <v>32</v>
      </c>
      <c r="C34" s="52" t="s">
        <v>80</v>
      </c>
      <c r="D34" s="52" t="s">
        <v>441</v>
      </c>
      <c r="E34" s="52" t="s">
        <v>813</v>
      </c>
      <c r="F34" s="304">
        <v>607</v>
      </c>
      <c r="G34" s="9" t="s">
        <v>804</v>
      </c>
      <c r="H34" s="9" t="s">
        <v>1104</v>
      </c>
      <c r="I34" s="52" t="s">
        <v>1109</v>
      </c>
      <c r="J34" s="9" t="s">
        <v>1106</v>
      </c>
      <c r="K34" s="9" t="s">
        <v>1105</v>
      </c>
      <c r="L34" s="9" t="s">
        <v>2017</v>
      </c>
      <c r="M34" s="194" t="s">
        <v>1118</v>
      </c>
      <c r="N34" s="194">
        <v>27500</v>
      </c>
      <c r="O34" s="167">
        <v>43622</v>
      </c>
      <c r="P34" s="168" t="str">
        <f t="shared" ca="1" si="3"/>
        <v>3 Years 7 Months 24 Days</v>
      </c>
    </row>
    <row r="35" spans="2:26" ht="15" customHeight="1" x14ac:dyDescent="0.25">
      <c r="B35" s="52">
        <v>33</v>
      </c>
      <c r="C35" s="52" t="s">
        <v>80</v>
      </c>
      <c r="D35" s="52" t="s">
        <v>441</v>
      </c>
      <c r="E35" s="52" t="s">
        <v>813</v>
      </c>
      <c r="F35" s="304">
        <v>601</v>
      </c>
      <c r="G35" s="9" t="s">
        <v>804</v>
      </c>
      <c r="H35" s="9" t="s">
        <v>1104</v>
      </c>
      <c r="I35" s="52" t="s">
        <v>1110</v>
      </c>
      <c r="J35" s="9" t="s">
        <v>1106</v>
      </c>
      <c r="K35" s="9" t="s">
        <v>1105</v>
      </c>
      <c r="L35" s="9" t="s">
        <v>2017</v>
      </c>
      <c r="M35" s="194" t="s">
        <v>1118</v>
      </c>
      <c r="N35" s="194">
        <v>27500</v>
      </c>
      <c r="O35" s="167">
        <v>43622</v>
      </c>
      <c r="P35" s="168" t="str">
        <f t="shared" ca="1" si="3"/>
        <v>3 Years 7 Months 24 Days</v>
      </c>
    </row>
  </sheetData>
  <autoFilter ref="A2:Z35"/>
  <dataConsolidate/>
  <pageMargins left="0.7" right="0.7" top="0.75" bottom="0.75" header="0.3" footer="0.3"/>
  <pageSetup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W16"/>
  <sheetViews>
    <sheetView showGridLines="0" workbookViewId="0">
      <selection activeCell="R10" sqref="B2:W16"/>
    </sheetView>
  </sheetViews>
  <sheetFormatPr defaultRowHeight="15" x14ac:dyDescent="0.25"/>
  <cols>
    <col min="2" max="2" width="10.42578125" bestFit="1" customWidth="1"/>
    <col min="3" max="3" width="19.28515625" bestFit="1" customWidth="1"/>
    <col min="4" max="4" width="12.7109375" bestFit="1" customWidth="1"/>
    <col min="5" max="5" width="73.42578125" style="80" customWidth="1"/>
    <col min="6" max="6" width="37.28515625" bestFit="1" customWidth="1"/>
    <col min="7" max="7" width="43.28515625" style="161" bestFit="1" customWidth="1"/>
    <col min="8" max="8" width="12.85546875" bestFit="1" customWidth="1"/>
    <col min="9" max="9" width="22.42578125" bestFit="1" customWidth="1"/>
    <col min="10" max="10" width="24.7109375" bestFit="1" customWidth="1"/>
    <col min="11" max="11" width="15.42578125" bestFit="1" customWidth="1"/>
    <col min="12" max="12" width="14" bestFit="1" customWidth="1"/>
    <col min="13" max="13" width="20.7109375" bestFit="1" customWidth="1"/>
    <col min="14" max="14" width="13.140625" bestFit="1" customWidth="1"/>
    <col min="15" max="15" width="19.85546875" style="22" bestFit="1" customWidth="1"/>
    <col min="16" max="16" width="20.85546875" style="22" bestFit="1" customWidth="1"/>
    <col min="17" max="17" width="16.42578125" style="65" bestFit="1" customWidth="1"/>
    <col min="18" max="18" width="10" style="65" bestFit="1" customWidth="1"/>
    <col min="19" max="19" width="17.140625" style="22" bestFit="1" customWidth="1"/>
    <col min="20" max="20" width="11.7109375" bestFit="1" customWidth="1"/>
    <col min="21" max="21" width="12.7109375" bestFit="1" customWidth="1"/>
    <col min="22" max="22" width="13.85546875" bestFit="1" customWidth="1"/>
    <col min="23" max="23" width="17.28515625" bestFit="1" customWidth="1"/>
  </cols>
  <sheetData>
    <row r="2" spans="2:23" ht="18.75" x14ac:dyDescent="0.3">
      <c r="B2" s="426" t="s">
        <v>881</v>
      </c>
      <c r="C2" s="427"/>
      <c r="D2" s="427"/>
      <c r="E2" s="427"/>
      <c r="F2" s="427"/>
      <c r="G2" s="427"/>
      <c r="H2" s="427"/>
      <c r="I2" s="427"/>
      <c r="J2" s="427"/>
      <c r="K2" s="427"/>
      <c r="L2" s="427"/>
      <c r="M2" s="427"/>
      <c r="N2" s="427"/>
      <c r="O2" s="427"/>
      <c r="P2" s="427"/>
      <c r="Q2" s="427"/>
      <c r="R2" s="427"/>
      <c r="S2" s="427"/>
      <c r="T2" s="427"/>
      <c r="U2" s="427"/>
      <c r="V2" s="427"/>
    </row>
    <row r="3" spans="2:23" ht="30" x14ac:dyDescent="0.25">
      <c r="B3" s="81" t="s">
        <v>316</v>
      </c>
      <c r="C3" s="81" t="s">
        <v>241</v>
      </c>
      <c r="D3" s="81" t="s">
        <v>240</v>
      </c>
      <c r="E3" s="82" t="s">
        <v>318</v>
      </c>
      <c r="F3" s="81" t="s">
        <v>882</v>
      </c>
      <c r="G3" s="81" t="s">
        <v>1270</v>
      </c>
      <c r="H3" s="81" t="s">
        <v>883</v>
      </c>
      <c r="I3" s="81" t="s">
        <v>884</v>
      </c>
      <c r="J3" s="81" t="s">
        <v>885</v>
      </c>
      <c r="K3" s="81" t="s">
        <v>89</v>
      </c>
      <c r="L3" s="81" t="s">
        <v>546</v>
      </c>
      <c r="M3" s="81" t="s">
        <v>118</v>
      </c>
      <c r="N3" s="81" t="s">
        <v>886</v>
      </c>
      <c r="O3" s="23" t="s">
        <v>231</v>
      </c>
      <c r="P3" s="23" t="s">
        <v>1953</v>
      </c>
      <c r="Q3" s="23" t="s">
        <v>232</v>
      </c>
      <c r="R3" s="23" t="s">
        <v>233</v>
      </c>
      <c r="S3" s="185" t="s">
        <v>1151</v>
      </c>
      <c r="T3" s="186" t="s">
        <v>1152</v>
      </c>
      <c r="U3" s="186" t="s">
        <v>1153</v>
      </c>
      <c r="V3" s="186" t="s">
        <v>1154</v>
      </c>
    </row>
    <row r="4" spans="2:23" ht="90" hidden="1" x14ac:dyDescent="0.25">
      <c r="B4" s="43">
        <v>1</v>
      </c>
      <c r="C4" s="43" t="s">
        <v>887</v>
      </c>
      <c r="D4" s="83" t="s">
        <v>888</v>
      </c>
      <c r="E4" s="84" t="s">
        <v>889</v>
      </c>
      <c r="F4" s="43">
        <v>756161987</v>
      </c>
      <c r="G4" s="182" t="s">
        <v>1269</v>
      </c>
      <c r="H4" s="182">
        <v>32</v>
      </c>
      <c r="I4" s="182" t="s">
        <v>890</v>
      </c>
      <c r="J4" s="43" t="s">
        <v>891</v>
      </c>
      <c r="K4" s="43" t="s">
        <v>552</v>
      </c>
      <c r="L4" s="83" t="s">
        <v>869</v>
      </c>
      <c r="M4" s="85" t="s">
        <v>119</v>
      </c>
      <c r="N4" s="85" t="s">
        <v>443</v>
      </c>
      <c r="O4" s="30" t="s">
        <v>613</v>
      </c>
      <c r="P4" s="30" t="s">
        <v>2006</v>
      </c>
      <c r="Q4" s="63">
        <v>42915</v>
      </c>
      <c r="R4" s="35">
        <v>47971</v>
      </c>
      <c r="S4" s="182" t="s">
        <v>1155</v>
      </c>
      <c r="T4" s="183" t="s">
        <v>1156</v>
      </c>
      <c r="U4" s="187" t="s">
        <v>1157</v>
      </c>
      <c r="V4" s="187" t="s">
        <v>1157</v>
      </c>
    </row>
    <row r="5" spans="2:23" ht="90" hidden="1" x14ac:dyDescent="0.25">
      <c r="B5" s="83">
        <v>2</v>
      </c>
      <c r="C5" s="83" t="s">
        <v>887</v>
      </c>
      <c r="D5" s="83" t="s">
        <v>888</v>
      </c>
      <c r="E5" s="84" t="s">
        <v>889</v>
      </c>
      <c r="F5" s="182" t="s">
        <v>1576</v>
      </c>
      <c r="G5" s="182" t="s">
        <v>1259</v>
      </c>
      <c r="H5" s="182">
        <v>32</v>
      </c>
      <c r="I5" s="182" t="s">
        <v>892</v>
      </c>
      <c r="J5" s="83" t="s">
        <v>893</v>
      </c>
      <c r="K5" s="83"/>
      <c r="L5" s="83" t="s">
        <v>869</v>
      </c>
      <c r="M5" s="85" t="s">
        <v>119</v>
      </c>
      <c r="N5" s="85" t="s">
        <v>443</v>
      </c>
      <c r="O5" s="30" t="s">
        <v>613</v>
      </c>
      <c r="P5" s="30" t="s">
        <v>2006</v>
      </c>
      <c r="Q5" s="63">
        <v>42915</v>
      </c>
      <c r="R5" s="35">
        <v>47971</v>
      </c>
      <c r="S5" s="182" t="s">
        <v>1158</v>
      </c>
      <c r="T5" s="183" t="s">
        <v>1159</v>
      </c>
      <c r="U5" s="85" t="s">
        <v>857</v>
      </c>
      <c r="V5" s="187" t="s">
        <v>1157</v>
      </c>
    </row>
    <row r="6" spans="2:23" ht="90" hidden="1" x14ac:dyDescent="0.25">
      <c r="B6" s="83">
        <v>3</v>
      </c>
      <c r="C6" s="83" t="s">
        <v>887</v>
      </c>
      <c r="D6" s="83" t="s">
        <v>888</v>
      </c>
      <c r="E6" s="84" t="s">
        <v>889</v>
      </c>
      <c r="F6" s="83" t="s">
        <v>1262</v>
      </c>
      <c r="G6" s="182" t="s">
        <v>1260</v>
      </c>
      <c r="H6" s="182">
        <v>32</v>
      </c>
      <c r="I6" s="182" t="s">
        <v>894</v>
      </c>
      <c r="J6" s="83" t="s">
        <v>895</v>
      </c>
      <c r="K6" s="83"/>
      <c r="L6" s="83" t="s">
        <v>869</v>
      </c>
      <c r="M6" s="85" t="s">
        <v>119</v>
      </c>
      <c r="N6" s="85" t="s">
        <v>443</v>
      </c>
      <c r="O6" s="30" t="s">
        <v>613</v>
      </c>
      <c r="P6" s="30" t="s">
        <v>2006</v>
      </c>
      <c r="Q6" s="63">
        <v>42915</v>
      </c>
      <c r="R6" s="35">
        <v>47971</v>
      </c>
      <c r="S6" s="182" t="s">
        <v>1160</v>
      </c>
      <c r="T6" s="183" t="s">
        <v>1161</v>
      </c>
      <c r="U6" s="85" t="s">
        <v>857</v>
      </c>
      <c r="V6" s="85" t="s">
        <v>857</v>
      </c>
    </row>
    <row r="7" spans="2:23" ht="90" hidden="1" x14ac:dyDescent="0.25">
      <c r="B7" s="83">
        <v>4</v>
      </c>
      <c r="C7" s="83" t="s">
        <v>887</v>
      </c>
      <c r="D7" s="83" t="s">
        <v>888</v>
      </c>
      <c r="E7" s="84" t="s">
        <v>889</v>
      </c>
      <c r="F7" s="83">
        <v>756161977</v>
      </c>
      <c r="G7" s="182" t="s">
        <v>1261</v>
      </c>
      <c r="H7" s="182">
        <v>32</v>
      </c>
      <c r="I7" s="182" t="s">
        <v>896</v>
      </c>
      <c r="J7" s="83" t="s">
        <v>897</v>
      </c>
      <c r="K7" s="83"/>
      <c r="L7" s="83" t="s">
        <v>869</v>
      </c>
      <c r="M7" s="85" t="s">
        <v>119</v>
      </c>
      <c r="N7" s="85" t="s">
        <v>443</v>
      </c>
      <c r="O7" s="30" t="s">
        <v>613</v>
      </c>
      <c r="P7" s="30" t="s">
        <v>2006</v>
      </c>
      <c r="Q7" s="63">
        <v>42915</v>
      </c>
      <c r="R7" s="35">
        <v>47971</v>
      </c>
      <c r="S7" s="184" t="s">
        <v>1162</v>
      </c>
      <c r="T7" s="183" t="s">
        <v>1163</v>
      </c>
      <c r="U7" s="188" t="s">
        <v>1157</v>
      </c>
      <c r="V7" s="187" t="s">
        <v>1157</v>
      </c>
    </row>
    <row r="8" spans="2:23" ht="90" hidden="1" x14ac:dyDescent="0.25">
      <c r="B8" s="83">
        <v>5</v>
      </c>
      <c r="C8" s="83" t="s">
        <v>887</v>
      </c>
      <c r="D8" s="83" t="s">
        <v>888</v>
      </c>
      <c r="E8" s="84" t="s">
        <v>889</v>
      </c>
      <c r="F8" s="182">
        <v>711510619</v>
      </c>
      <c r="G8" s="182" t="s">
        <v>1263</v>
      </c>
      <c r="H8" s="182">
        <v>32</v>
      </c>
      <c r="I8" s="182" t="s">
        <v>898</v>
      </c>
      <c r="J8" s="83" t="s">
        <v>899</v>
      </c>
      <c r="K8" s="83"/>
      <c r="L8" s="83" t="s">
        <v>869</v>
      </c>
      <c r="M8" s="85" t="s">
        <v>119</v>
      </c>
      <c r="N8" s="85" t="s">
        <v>443</v>
      </c>
      <c r="O8" s="30" t="s">
        <v>613</v>
      </c>
      <c r="P8" s="30" t="s">
        <v>2006</v>
      </c>
      <c r="Q8" s="63">
        <v>42915</v>
      </c>
      <c r="R8" s="35">
        <v>47971</v>
      </c>
      <c r="S8" s="184" t="s">
        <v>1164</v>
      </c>
      <c r="T8" s="183" t="s">
        <v>1165</v>
      </c>
      <c r="U8" s="188" t="s">
        <v>1157</v>
      </c>
      <c r="V8" s="187" t="s">
        <v>1157</v>
      </c>
      <c r="W8" t="s">
        <v>1274</v>
      </c>
    </row>
    <row r="9" spans="2:23" ht="90" hidden="1" x14ac:dyDescent="0.25">
      <c r="B9" s="83">
        <v>6</v>
      </c>
      <c r="C9" s="83" t="s">
        <v>887</v>
      </c>
      <c r="D9" s="83" t="s">
        <v>888</v>
      </c>
      <c r="E9" s="84" t="s">
        <v>889</v>
      </c>
      <c r="F9" s="83" t="s">
        <v>900</v>
      </c>
      <c r="G9" s="182" t="s">
        <v>1264</v>
      </c>
      <c r="H9" s="182">
        <v>32</v>
      </c>
      <c r="I9" s="182" t="s">
        <v>901</v>
      </c>
      <c r="J9" s="83" t="s">
        <v>902</v>
      </c>
      <c r="K9" s="83"/>
      <c r="L9" s="83" t="s">
        <v>869</v>
      </c>
      <c r="M9" s="85" t="s">
        <v>119</v>
      </c>
      <c r="N9" s="85" t="s">
        <v>443</v>
      </c>
      <c r="O9" s="30" t="s">
        <v>613</v>
      </c>
      <c r="P9" s="30" t="s">
        <v>2006</v>
      </c>
      <c r="Q9" s="63">
        <v>42915</v>
      </c>
      <c r="R9" s="35">
        <v>47971</v>
      </c>
      <c r="S9" s="182" t="s">
        <v>1166</v>
      </c>
      <c r="T9" s="183" t="s">
        <v>1167</v>
      </c>
      <c r="U9" s="85" t="s">
        <v>857</v>
      </c>
      <c r="V9" s="187" t="s">
        <v>1157</v>
      </c>
    </row>
    <row r="10" spans="2:23" ht="105" x14ac:dyDescent="0.25">
      <c r="B10" s="83">
        <v>7</v>
      </c>
      <c r="C10" s="43" t="s">
        <v>903</v>
      </c>
      <c r="D10" s="43" t="s">
        <v>904</v>
      </c>
      <c r="E10" s="84" t="s">
        <v>905</v>
      </c>
      <c r="F10" s="43" t="s">
        <v>1128</v>
      </c>
      <c r="G10" s="182" t="s">
        <v>1265</v>
      </c>
      <c r="H10" s="182">
        <v>64</v>
      </c>
      <c r="I10" s="182" t="s">
        <v>906</v>
      </c>
      <c r="J10" s="43" t="s">
        <v>907</v>
      </c>
      <c r="K10" s="43" t="s">
        <v>552</v>
      </c>
      <c r="L10" s="83" t="s">
        <v>869</v>
      </c>
      <c r="M10" s="85" t="s">
        <v>119</v>
      </c>
      <c r="N10" s="85" t="s">
        <v>908</v>
      </c>
      <c r="O10" s="86">
        <v>368</v>
      </c>
      <c r="P10" s="86" t="s">
        <v>2007</v>
      </c>
      <c r="Q10" s="87">
        <v>43292</v>
      </c>
      <c r="R10" s="86">
        <v>73887</v>
      </c>
      <c r="S10" s="182" t="s">
        <v>1168</v>
      </c>
      <c r="T10" s="183" t="s">
        <v>1169</v>
      </c>
      <c r="U10" s="85" t="s">
        <v>857</v>
      </c>
      <c r="V10" s="183" t="s">
        <v>857</v>
      </c>
    </row>
    <row r="11" spans="2:23" ht="105" x14ac:dyDescent="0.25">
      <c r="B11" s="83">
        <v>8</v>
      </c>
      <c r="C11" s="43" t="s">
        <v>903</v>
      </c>
      <c r="D11" s="43" t="s">
        <v>904</v>
      </c>
      <c r="E11" s="84" t="s">
        <v>905</v>
      </c>
      <c r="F11" s="184" t="s">
        <v>915</v>
      </c>
      <c r="G11" s="182" t="s">
        <v>1266</v>
      </c>
      <c r="H11" s="182">
        <v>64</v>
      </c>
      <c r="I11" s="182" t="s">
        <v>910</v>
      </c>
      <c r="J11" s="83" t="s">
        <v>911</v>
      </c>
      <c r="K11" s="43" t="s">
        <v>552</v>
      </c>
      <c r="L11" s="83" t="s">
        <v>869</v>
      </c>
      <c r="M11" s="85" t="s">
        <v>119</v>
      </c>
      <c r="N11" s="85" t="s">
        <v>908</v>
      </c>
      <c r="O11" s="86">
        <v>368</v>
      </c>
      <c r="P11" s="86" t="s">
        <v>2007</v>
      </c>
      <c r="Q11" s="87">
        <v>43292</v>
      </c>
      <c r="R11" s="86">
        <v>73887</v>
      </c>
      <c r="S11" s="182" t="s">
        <v>1170</v>
      </c>
      <c r="T11" s="183" t="s">
        <v>1171</v>
      </c>
      <c r="U11" s="85" t="s">
        <v>857</v>
      </c>
      <c r="V11" s="187" t="s">
        <v>1157</v>
      </c>
    </row>
    <row r="12" spans="2:23" ht="105" x14ac:dyDescent="0.25">
      <c r="B12" s="83">
        <v>9</v>
      </c>
      <c r="C12" s="43" t="s">
        <v>903</v>
      </c>
      <c r="D12" s="43" t="s">
        <v>904</v>
      </c>
      <c r="E12" s="84" t="s">
        <v>905</v>
      </c>
      <c r="F12" s="83" t="s">
        <v>912</v>
      </c>
      <c r="G12" s="182" t="s">
        <v>1267</v>
      </c>
      <c r="H12" s="182">
        <v>64</v>
      </c>
      <c r="I12" s="182" t="s">
        <v>913</v>
      </c>
      <c r="J12" s="83" t="s">
        <v>914</v>
      </c>
      <c r="K12" s="43" t="s">
        <v>552</v>
      </c>
      <c r="L12" s="83" t="s">
        <v>869</v>
      </c>
      <c r="M12" s="85" t="s">
        <v>119</v>
      </c>
      <c r="N12" s="85" t="s">
        <v>908</v>
      </c>
      <c r="O12" s="86">
        <v>368</v>
      </c>
      <c r="P12" s="86" t="s">
        <v>2007</v>
      </c>
      <c r="Q12" s="87">
        <v>43292</v>
      </c>
      <c r="R12" s="86">
        <v>73887</v>
      </c>
      <c r="S12" s="182" t="s">
        <v>1172</v>
      </c>
      <c r="T12" s="183" t="s">
        <v>1173</v>
      </c>
      <c r="U12" s="85" t="s">
        <v>857</v>
      </c>
      <c r="V12" s="187" t="s">
        <v>1157</v>
      </c>
    </row>
    <row r="13" spans="2:23" ht="105" x14ac:dyDescent="0.25">
      <c r="B13" s="83">
        <v>10</v>
      </c>
      <c r="C13" s="43" t="s">
        <v>903</v>
      </c>
      <c r="D13" s="43" t="s">
        <v>904</v>
      </c>
      <c r="E13" s="84" t="s">
        <v>905</v>
      </c>
      <c r="F13" s="184" t="s">
        <v>909</v>
      </c>
      <c r="G13" s="182" t="s">
        <v>1268</v>
      </c>
      <c r="H13" s="182">
        <v>64</v>
      </c>
      <c r="I13" s="182" t="s">
        <v>916</v>
      </c>
      <c r="J13" s="83" t="s">
        <v>917</v>
      </c>
      <c r="K13" s="43" t="s">
        <v>552</v>
      </c>
      <c r="L13" s="83" t="s">
        <v>869</v>
      </c>
      <c r="M13" s="85" t="s">
        <v>119</v>
      </c>
      <c r="N13" s="85" t="s">
        <v>908</v>
      </c>
      <c r="O13" s="86">
        <v>368</v>
      </c>
      <c r="P13" s="86" t="s">
        <v>2007</v>
      </c>
      <c r="Q13" s="87">
        <v>43292</v>
      </c>
      <c r="R13" s="86">
        <v>73887</v>
      </c>
      <c r="S13" s="182" t="s">
        <v>1174</v>
      </c>
      <c r="T13" s="183" t="s">
        <v>1175</v>
      </c>
      <c r="U13" s="85" t="s">
        <v>857</v>
      </c>
      <c r="V13" s="183" t="s">
        <v>857</v>
      </c>
    </row>
    <row r="14" spans="2:23" ht="90" hidden="1" x14ac:dyDescent="0.25">
      <c r="B14" s="43">
        <v>11</v>
      </c>
      <c r="C14" s="43" t="s">
        <v>903</v>
      </c>
      <c r="D14" s="182" t="s">
        <v>944</v>
      </c>
      <c r="E14" s="84" t="s">
        <v>1273</v>
      </c>
      <c r="F14" s="83">
        <v>651594843</v>
      </c>
      <c r="G14" s="184" t="s">
        <v>1271</v>
      </c>
      <c r="H14" s="43">
        <v>4</v>
      </c>
      <c r="I14" s="43" t="s">
        <v>1091</v>
      </c>
      <c r="J14" s="43" t="s">
        <v>86</v>
      </c>
      <c r="K14" s="43" t="s">
        <v>552</v>
      </c>
      <c r="L14" s="83" t="s">
        <v>1092</v>
      </c>
      <c r="M14" s="7" t="s">
        <v>309</v>
      </c>
      <c r="N14" s="85" t="s">
        <v>908</v>
      </c>
      <c r="O14" s="165" t="s">
        <v>1137</v>
      </c>
      <c r="P14" s="165" t="s">
        <v>2044</v>
      </c>
      <c r="Q14" s="177">
        <v>42798</v>
      </c>
      <c r="R14" s="39">
        <v>4850</v>
      </c>
      <c r="S14" s="12" t="s">
        <v>1272</v>
      </c>
      <c r="T14" s="7"/>
      <c r="U14" s="85" t="s">
        <v>857</v>
      </c>
      <c r="V14" s="183" t="s">
        <v>857</v>
      </c>
    </row>
    <row r="16" spans="2:23" x14ac:dyDescent="0.25">
      <c r="F16" s="161" t="s">
        <v>1575</v>
      </c>
    </row>
  </sheetData>
  <autoFilter ref="B3:V14">
    <filterColumn colId="14">
      <filters>
        <filter val="Ay2018 to AY2019"/>
      </filters>
    </filterColumn>
  </autoFilter>
  <mergeCells count="1">
    <mergeCell ref="B2:V2"/>
  </mergeCells>
  <hyperlinks>
    <hyperlink ref="L10" r:id="rId1"/>
    <hyperlink ref="L12" r:id="rId2"/>
    <hyperlink ref="L13" r:id="rId3"/>
    <hyperlink ref="L4:L9" r:id="rId4" display="Sms@123456"/>
    <hyperlink ref="L14" r:id="rId5"/>
  </hyperlinks>
  <pageMargins left="0.7" right="0.7" top="0.75" bottom="0.75" header="0.3" footer="0.3"/>
  <pageSetup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B2:P145"/>
  <sheetViews>
    <sheetView showGridLines="0" zoomScale="85" zoomScaleNormal="85" workbookViewId="0">
      <pane ySplit="2" topLeftCell="A72" activePane="bottomLeft" state="frozen"/>
      <selection pane="bottomLeft" activeCell="P3" sqref="A2:P145"/>
    </sheetView>
  </sheetViews>
  <sheetFormatPr defaultColWidth="11.7109375" defaultRowHeight="15" x14ac:dyDescent="0.25"/>
  <cols>
    <col min="1" max="1" width="11.7109375" style="234"/>
    <col min="2" max="2" width="10.85546875" style="306" bestFit="1" customWidth="1"/>
    <col min="3" max="3" width="9.7109375" style="234" bestFit="1" customWidth="1"/>
    <col min="4" max="4" width="15.42578125" style="234" bestFit="1" customWidth="1"/>
    <col min="5" max="5" width="22.7109375" style="316" bestFit="1" customWidth="1"/>
    <col min="6" max="6" width="18.42578125" style="234" bestFit="1" customWidth="1"/>
    <col min="7" max="7" width="17.5703125" style="234" bestFit="1" customWidth="1"/>
    <col min="8" max="8" width="37.5703125" style="234" bestFit="1" customWidth="1"/>
    <col min="9" max="9" width="12.42578125" style="234" bestFit="1" customWidth="1"/>
    <col min="10" max="10" width="10.5703125" style="234" bestFit="1" customWidth="1"/>
    <col min="11" max="11" width="11" style="234" bestFit="1" customWidth="1"/>
    <col min="12" max="12" width="19" style="234" bestFit="1" customWidth="1"/>
    <col min="13" max="13" width="16.42578125" style="234" bestFit="1" customWidth="1"/>
    <col min="14" max="14" width="18.140625" style="234" bestFit="1" customWidth="1"/>
    <col min="15" max="15" width="16.28515625" style="306" bestFit="1" customWidth="1"/>
    <col min="16" max="16" width="10.5703125" style="306" bestFit="1" customWidth="1"/>
    <col min="17" max="16384" width="11.7109375" style="234"/>
  </cols>
  <sheetData>
    <row r="2" spans="2:16" x14ac:dyDescent="0.25">
      <c r="B2" s="307" t="s">
        <v>918</v>
      </c>
      <c r="C2" s="308" t="s">
        <v>1301</v>
      </c>
      <c r="D2" s="307" t="s">
        <v>919</v>
      </c>
      <c r="E2" s="309" t="s">
        <v>1302</v>
      </c>
      <c r="F2" s="307" t="s">
        <v>241</v>
      </c>
      <c r="G2" s="307" t="s">
        <v>317</v>
      </c>
      <c r="H2" s="310" t="s">
        <v>1303</v>
      </c>
      <c r="I2" s="307" t="s">
        <v>832</v>
      </c>
      <c r="J2" s="307" t="s">
        <v>91</v>
      </c>
      <c r="K2" s="308" t="s">
        <v>102</v>
      </c>
      <c r="L2" s="311" t="s">
        <v>118</v>
      </c>
      <c r="M2" s="311" t="s">
        <v>1953</v>
      </c>
      <c r="N2" s="311" t="s">
        <v>231</v>
      </c>
      <c r="O2" s="312" t="s">
        <v>319</v>
      </c>
      <c r="P2" s="312" t="s">
        <v>233</v>
      </c>
    </row>
    <row r="3" spans="2:16" x14ac:dyDescent="0.25">
      <c r="B3" s="52">
        <v>1</v>
      </c>
      <c r="C3" s="9" t="s">
        <v>888</v>
      </c>
      <c r="D3" s="163" t="s">
        <v>1308</v>
      </c>
      <c r="E3" s="252" t="s">
        <v>1304</v>
      </c>
      <c r="F3" s="252" t="s">
        <v>1305</v>
      </c>
      <c r="G3" s="163">
        <v>737068638</v>
      </c>
      <c r="H3" s="164" t="s">
        <v>1309</v>
      </c>
      <c r="I3" s="163" t="s">
        <v>441</v>
      </c>
      <c r="J3" s="163" t="s">
        <v>78</v>
      </c>
      <c r="K3" s="9" t="s">
        <v>1306</v>
      </c>
      <c r="L3" s="9" t="s">
        <v>119</v>
      </c>
      <c r="M3" s="9" t="s">
        <v>2006</v>
      </c>
      <c r="N3" s="9" t="s">
        <v>1307</v>
      </c>
      <c r="O3" s="253">
        <v>42915</v>
      </c>
      <c r="P3" s="52">
        <v>4890</v>
      </c>
    </row>
    <row r="4" spans="2:16" x14ac:dyDescent="0.25">
      <c r="B4" s="52">
        <v>2</v>
      </c>
      <c r="C4" s="9" t="s">
        <v>888</v>
      </c>
      <c r="D4" s="163" t="s">
        <v>923</v>
      </c>
      <c r="E4" s="252" t="s">
        <v>1304</v>
      </c>
      <c r="F4" s="252" t="s">
        <v>1305</v>
      </c>
      <c r="G4" s="163">
        <v>737068658</v>
      </c>
      <c r="H4" s="164" t="s">
        <v>942</v>
      </c>
      <c r="I4" s="52" t="s">
        <v>441</v>
      </c>
      <c r="J4" s="163" t="s">
        <v>69</v>
      </c>
      <c r="K4" s="9" t="s">
        <v>1306</v>
      </c>
      <c r="L4" s="9" t="s">
        <v>119</v>
      </c>
      <c r="M4" s="9" t="s">
        <v>2006</v>
      </c>
      <c r="N4" s="9" t="s">
        <v>1307</v>
      </c>
      <c r="O4" s="253">
        <v>42915</v>
      </c>
      <c r="P4" s="52">
        <v>4890</v>
      </c>
    </row>
    <row r="5" spans="2:16" x14ac:dyDescent="0.25">
      <c r="B5" s="52">
        <v>3</v>
      </c>
      <c r="C5" s="9" t="s">
        <v>888</v>
      </c>
      <c r="D5" s="163" t="s">
        <v>1310</v>
      </c>
      <c r="E5" s="252" t="s">
        <v>1304</v>
      </c>
      <c r="F5" s="252" t="s">
        <v>1305</v>
      </c>
      <c r="G5" s="163">
        <v>737068515</v>
      </c>
      <c r="H5" s="164" t="s">
        <v>1311</v>
      </c>
      <c r="I5" s="163" t="s">
        <v>441</v>
      </c>
      <c r="J5" s="163" t="s">
        <v>80</v>
      </c>
      <c r="K5" s="9" t="s">
        <v>1306</v>
      </c>
      <c r="L5" s="9" t="s">
        <v>119</v>
      </c>
      <c r="M5" s="9" t="s">
        <v>2006</v>
      </c>
      <c r="N5" s="9" t="s">
        <v>1307</v>
      </c>
      <c r="O5" s="253">
        <v>42915</v>
      </c>
      <c r="P5" s="52">
        <v>4890</v>
      </c>
    </row>
    <row r="6" spans="2:16" x14ac:dyDescent="0.25">
      <c r="B6" s="52">
        <v>4</v>
      </c>
      <c r="C6" s="9" t="s">
        <v>888</v>
      </c>
      <c r="D6" s="163" t="s">
        <v>1312</v>
      </c>
      <c r="E6" s="252" t="s">
        <v>1304</v>
      </c>
      <c r="F6" s="252" t="s">
        <v>1305</v>
      </c>
      <c r="G6" s="163">
        <v>737068084</v>
      </c>
      <c r="H6" s="164" t="s">
        <v>1313</v>
      </c>
      <c r="I6" s="163" t="s">
        <v>441</v>
      </c>
      <c r="J6" s="163" t="s">
        <v>81</v>
      </c>
      <c r="K6" s="9" t="s">
        <v>1306</v>
      </c>
      <c r="L6" s="9" t="s">
        <v>119</v>
      </c>
      <c r="M6" s="9" t="s">
        <v>2006</v>
      </c>
      <c r="N6" s="9" t="s">
        <v>1307</v>
      </c>
      <c r="O6" s="253">
        <v>42915</v>
      </c>
      <c r="P6" s="52">
        <v>4890</v>
      </c>
    </row>
    <row r="7" spans="2:16" x14ac:dyDescent="0.25">
      <c r="B7" s="52">
        <v>5</v>
      </c>
      <c r="C7" s="9" t="s">
        <v>888</v>
      </c>
      <c r="D7" s="163" t="s">
        <v>1314</v>
      </c>
      <c r="E7" s="252" t="s">
        <v>1304</v>
      </c>
      <c r="F7" s="252" t="s">
        <v>1305</v>
      </c>
      <c r="G7" s="163">
        <v>737067228</v>
      </c>
      <c r="H7" s="164" t="s">
        <v>1608</v>
      </c>
      <c r="I7" s="163" t="s">
        <v>441</v>
      </c>
      <c r="J7" s="163" t="s">
        <v>78</v>
      </c>
      <c r="K7" s="9" t="s">
        <v>1306</v>
      </c>
      <c r="L7" s="9" t="s">
        <v>119</v>
      </c>
      <c r="M7" s="9" t="s">
        <v>2006</v>
      </c>
      <c r="N7" s="9" t="s">
        <v>1307</v>
      </c>
      <c r="O7" s="253">
        <v>42915</v>
      </c>
      <c r="P7" s="52">
        <v>4890</v>
      </c>
    </row>
    <row r="8" spans="2:16" x14ac:dyDescent="0.25">
      <c r="B8" s="52">
        <v>6</v>
      </c>
      <c r="C8" s="9" t="s">
        <v>888</v>
      </c>
      <c r="D8" s="163" t="s">
        <v>1315</v>
      </c>
      <c r="E8" s="252" t="s">
        <v>1304</v>
      </c>
      <c r="F8" s="252" t="s">
        <v>1585</v>
      </c>
      <c r="G8" s="163">
        <v>737067227</v>
      </c>
      <c r="H8" s="164" t="s">
        <v>1316</v>
      </c>
      <c r="I8" s="163" t="s">
        <v>441</v>
      </c>
      <c r="J8" s="163" t="s">
        <v>81</v>
      </c>
      <c r="K8" s="9" t="s">
        <v>1306</v>
      </c>
      <c r="L8" s="9" t="s">
        <v>119</v>
      </c>
      <c r="M8" s="9" t="s">
        <v>2006</v>
      </c>
      <c r="N8" s="9" t="s">
        <v>1307</v>
      </c>
      <c r="O8" s="253">
        <v>42915</v>
      </c>
      <c r="P8" s="52">
        <v>4890</v>
      </c>
    </row>
    <row r="9" spans="2:16" x14ac:dyDescent="0.25">
      <c r="B9" s="52">
        <v>7</v>
      </c>
      <c r="C9" s="9" t="s">
        <v>888</v>
      </c>
      <c r="D9" s="163" t="s">
        <v>1317</v>
      </c>
      <c r="E9" s="252" t="s">
        <v>1304</v>
      </c>
      <c r="F9" s="252" t="s">
        <v>1305</v>
      </c>
      <c r="G9" s="163">
        <v>737067215</v>
      </c>
      <c r="H9" s="164" t="s">
        <v>1318</v>
      </c>
      <c r="I9" s="163" t="s">
        <v>441</v>
      </c>
      <c r="J9" s="163" t="s">
        <v>79</v>
      </c>
      <c r="K9" s="9" t="s">
        <v>1306</v>
      </c>
      <c r="L9" s="9" t="s">
        <v>119</v>
      </c>
      <c r="M9" s="9" t="s">
        <v>2006</v>
      </c>
      <c r="N9" s="9" t="s">
        <v>1307</v>
      </c>
      <c r="O9" s="253">
        <v>42915</v>
      </c>
      <c r="P9" s="52">
        <v>4890</v>
      </c>
    </row>
    <row r="10" spans="2:16" x14ac:dyDescent="0.25">
      <c r="B10" s="52">
        <v>8</v>
      </c>
      <c r="C10" s="9" t="s">
        <v>888</v>
      </c>
      <c r="D10" s="163" t="s">
        <v>1319</v>
      </c>
      <c r="E10" s="252" t="s">
        <v>1304</v>
      </c>
      <c r="F10" s="252" t="s">
        <v>1305</v>
      </c>
      <c r="G10" s="163">
        <v>737067216</v>
      </c>
      <c r="H10" s="164" t="s">
        <v>1320</v>
      </c>
      <c r="I10" s="163" t="s">
        <v>441</v>
      </c>
      <c r="J10" s="163" t="s">
        <v>81</v>
      </c>
      <c r="K10" s="9" t="s">
        <v>1306</v>
      </c>
      <c r="L10" s="9" t="s">
        <v>119</v>
      </c>
      <c r="M10" s="9" t="s">
        <v>2006</v>
      </c>
      <c r="N10" s="9" t="s">
        <v>1307</v>
      </c>
      <c r="O10" s="253">
        <v>42915</v>
      </c>
      <c r="P10" s="52">
        <v>4890</v>
      </c>
    </row>
    <row r="11" spans="2:16" x14ac:dyDescent="0.25">
      <c r="B11" s="52">
        <v>9</v>
      </c>
      <c r="C11" s="9" t="s">
        <v>888</v>
      </c>
      <c r="D11" s="163" t="s">
        <v>1321</v>
      </c>
      <c r="E11" s="252" t="s">
        <v>1304</v>
      </c>
      <c r="F11" s="252" t="s">
        <v>1305</v>
      </c>
      <c r="G11" s="163">
        <v>737068071</v>
      </c>
      <c r="H11" s="164" t="s">
        <v>1322</v>
      </c>
      <c r="I11" s="163" t="s">
        <v>441</v>
      </c>
      <c r="J11" s="193" t="s">
        <v>1323</v>
      </c>
      <c r="K11" s="9" t="s">
        <v>1306</v>
      </c>
      <c r="L11" s="9" t="s">
        <v>119</v>
      </c>
      <c r="M11" s="9" t="s">
        <v>2006</v>
      </c>
      <c r="N11" s="9" t="s">
        <v>1307</v>
      </c>
      <c r="O11" s="253">
        <v>42915</v>
      </c>
      <c r="P11" s="52">
        <v>4890</v>
      </c>
    </row>
    <row r="12" spans="2:16" x14ac:dyDescent="0.25">
      <c r="B12" s="52">
        <v>10</v>
      </c>
      <c r="C12" s="9" t="s">
        <v>888</v>
      </c>
      <c r="D12" s="163" t="s">
        <v>1324</v>
      </c>
      <c r="E12" s="252" t="s">
        <v>1304</v>
      </c>
      <c r="F12" s="252" t="s">
        <v>1585</v>
      </c>
      <c r="G12" s="163">
        <v>737067236</v>
      </c>
      <c r="H12" s="164" t="s">
        <v>1325</v>
      </c>
      <c r="I12" s="163" t="s">
        <v>441</v>
      </c>
      <c r="J12" s="163" t="s">
        <v>81</v>
      </c>
      <c r="K12" s="9" t="s">
        <v>1306</v>
      </c>
      <c r="L12" s="9" t="s">
        <v>119</v>
      </c>
      <c r="M12" s="9" t="s">
        <v>2006</v>
      </c>
      <c r="N12" s="9" t="s">
        <v>1307</v>
      </c>
      <c r="O12" s="253">
        <v>42915</v>
      </c>
      <c r="P12" s="52">
        <v>4890</v>
      </c>
    </row>
    <row r="13" spans="2:16" x14ac:dyDescent="0.25">
      <c r="B13" s="52">
        <v>11</v>
      </c>
      <c r="C13" s="9" t="s">
        <v>888</v>
      </c>
      <c r="D13" s="163" t="s">
        <v>1326</v>
      </c>
      <c r="E13" s="252" t="s">
        <v>1304</v>
      </c>
      <c r="F13" s="252" t="s">
        <v>1585</v>
      </c>
      <c r="G13" s="163">
        <v>737067298</v>
      </c>
      <c r="H13" s="164" t="s">
        <v>1327</v>
      </c>
      <c r="I13" s="163" t="s">
        <v>441</v>
      </c>
      <c r="J13" s="163" t="s">
        <v>78</v>
      </c>
      <c r="K13" s="9" t="s">
        <v>1306</v>
      </c>
      <c r="L13" s="9" t="s">
        <v>119</v>
      </c>
      <c r="M13" s="9" t="s">
        <v>2006</v>
      </c>
      <c r="N13" s="9" t="s">
        <v>1307</v>
      </c>
      <c r="O13" s="253">
        <v>42915</v>
      </c>
      <c r="P13" s="52">
        <v>4890</v>
      </c>
    </row>
    <row r="14" spans="2:16" x14ac:dyDescent="0.25">
      <c r="B14" s="52">
        <v>12</v>
      </c>
      <c r="C14" s="9" t="s">
        <v>888</v>
      </c>
      <c r="D14" s="163" t="s">
        <v>1328</v>
      </c>
      <c r="E14" s="252" t="s">
        <v>1304</v>
      </c>
      <c r="F14" s="252" t="s">
        <v>1305</v>
      </c>
      <c r="G14" s="163">
        <v>737068079</v>
      </c>
      <c r="H14" s="164" t="s">
        <v>1607</v>
      </c>
      <c r="I14" s="163" t="s">
        <v>441</v>
      </c>
      <c r="J14" s="163" t="s">
        <v>78</v>
      </c>
      <c r="K14" s="9" t="s">
        <v>1306</v>
      </c>
      <c r="L14" s="9" t="s">
        <v>119</v>
      </c>
      <c r="M14" s="9" t="s">
        <v>2006</v>
      </c>
      <c r="N14" s="9" t="s">
        <v>613</v>
      </c>
      <c r="O14" s="253">
        <v>42915</v>
      </c>
      <c r="P14" s="52">
        <v>5445</v>
      </c>
    </row>
    <row r="15" spans="2:16" x14ac:dyDescent="0.25">
      <c r="B15" s="52">
        <v>13</v>
      </c>
      <c r="C15" s="9" t="s">
        <v>888</v>
      </c>
      <c r="D15" s="163" t="s">
        <v>1329</v>
      </c>
      <c r="E15" s="252" t="s">
        <v>1330</v>
      </c>
      <c r="F15" s="252" t="s">
        <v>1305</v>
      </c>
      <c r="G15" s="163">
        <v>755393976</v>
      </c>
      <c r="H15" s="164" t="s">
        <v>1331</v>
      </c>
      <c r="I15" s="163" t="s">
        <v>441</v>
      </c>
      <c r="J15" s="163" t="s">
        <v>81</v>
      </c>
      <c r="K15" s="9" t="s">
        <v>1306</v>
      </c>
      <c r="L15" s="9" t="s">
        <v>119</v>
      </c>
      <c r="M15" s="9" t="s">
        <v>2006</v>
      </c>
      <c r="N15" s="9" t="s">
        <v>1307</v>
      </c>
      <c r="O15" s="253">
        <v>42915</v>
      </c>
      <c r="P15" s="52">
        <v>4890</v>
      </c>
    </row>
    <row r="16" spans="2:16" x14ac:dyDescent="0.25">
      <c r="B16" s="52">
        <v>14</v>
      </c>
      <c r="C16" s="9" t="s">
        <v>888</v>
      </c>
      <c r="D16" s="163" t="s">
        <v>1332</v>
      </c>
      <c r="E16" s="252" t="s">
        <v>1330</v>
      </c>
      <c r="F16" s="252" t="s">
        <v>1305</v>
      </c>
      <c r="G16" s="163">
        <v>755392242</v>
      </c>
      <c r="H16" s="164" t="s">
        <v>1333</v>
      </c>
      <c r="I16" s="163" t="s">
        <v>441</v>
      </c>
      <c r="J16" s="163" t="s">
        <v>81</v>
      </c>
      <c r="K16" s="9" t="s">
        <v>1306</v>
      </c>
      <c r="L16" s="9" t="s">
        <v>119</v>
      </c>
      <c r="M16" s="9" t="s">
        <v>2006</v>
      </c>
      <c r="N16" s="9" t="s">
        <v>1307</v>
      </c>
      <c r="O16" s="253">
        <v>42915</v>
      </c>
      <c r="P16" s="52">
        <v>4890</v>
      </c>
    </row>
    <row r="17" spans="2:16" x14ac:dyDescent="0.25">
      <c r="B17" s="52">
        <v>15</v>
      </c>
      <c r="C17" s="9" t="s">
        <v>888</v>
      </c>
      <c r="D17" s="163" t="s">
        <v>1334</v>
      </c>
      <c r="E17" s="252" t="s">
        <v>1330</v>
      </c>
      <c r="F17" s="252" t="s">
        <v>1305</v>
      </c>
      <c r="G17" s="163">
        <v>755392864</v>
      </c>
      <c r="H17" s="164" t="s">
        <v>1335</v>
      </c>
      <c r="I17" s="163" t="s">
        <v>441</v>
      </c>
      <c r="J17" s="163" t="s">
        <v>80</v>
      </c>
      <c r="K17" s="9" t="s">
        <v>1306</v>
      </c>
      <c r="L17" s="9" t="s">
        <v>119</v>
      </c>
      <c r="M17" s="9" t="s">
        <v>2006</v>
      </c>
      <c r="N17" s="9" t="s">
        <v>1307</v>
      </c>
      <c r="O17" s="253">
        <v>42915</v>
      </c>
      <c r="P17" s="52">
        <v>4890</v>
      </c>
    </row>
    <row r="18" spans="2:16" x14ac:dyDescent="0.25">
      <c r="B18" s="52">
        <v>16</v>
      </c>
      <c r="C18" s="9" t="s">
        <v>888</v>
      </c>
      <c r="D18" s="163" t="s">
        <v>1336</v>
      </c>
      <c r="E18" s="252" t="s">
        <v>1330</v>
      </c>
      <c r="F18" s="252" t="s">
        <v>1305</v>
      </c>
      <c r="G18" s="163">
        <v>755392830</v>
      </c>
      <c r="H18" s="164" t="s">
        <v>1337</v>
      </c>
      <c r="I18" s="163" t="s">
        <v>441</v>
      </c>
      <c r="J18" s="163" t="s">
        <v>80</v>
      </c>
      <c r="K18" s="9" t="s">
        <v>1306</v>
      </c>
      <c r="L18" s="9" t="s">
        <v>119</v>
      </c>
      <c r="M18" s="9" t="s">
        <v>2006</v>
      </c>
      <c r="N18" s="9" t="s">
        <v>1307</v>
      </c>
      <c r="O18" s="253">
        <v>42915</v>
      </c>
      <c r="P18" s="52">
        <v>4890</v>
      </c>
    </row>
    <row r="19" spans="2:16" x14ac:dyDescent="0.25">
      <c r="B19" s="52">
        <v>17</v>
      </c>
      <c r="C19" s="9" t="s">
        <v>888</v>
      </c>
      <c r="D19" s="163" t="s">
        <v>1338</v>
      </c>
      <c r="E19" s="252" t="s">
        <v>1330</v>
      </c>
      <c r="F19" s="252" t="s">
        <v>1305</v>
      </c>
      <c r="G19" s="163">
        <v>755392057</v>
      </c>
      <c r="H19" s="164" t="s">
        <v>1339</v>
      </c>
      <c r="I19" s="163" t="s">
        <v>441</v>
      </c>
      <c r="J19" s="163" t="s">
        <v>80</v>
      </c>
      <c r="K19" s="9" t="s">
        <v>1306</v>
      </c>
      <c r="L19" s="9" t="s">
        <v>119</v>
      </c>
      <c r="M19" s="9" t="s">
        <v>2006</v>
      </c>
      <c r="N19" s="9" t="s">
        <v>1307</v>
      </c>
      <c r="O19" s="253">
        <v>42915</v>
      </c>
      <c r="P19" s="52">
        <v>4890</v>
      </c>
    </row>
    <row r="20" spans="2:16" x14ac:dyDescent="0.25">
      <c r="B20" s="52">
        <v>18</v>
      </c>
      <c r="C20" s="9" t="s">
        <v>888</v>
      </c>
      <c r="D20" s="163" t="s">
        <v>1340</v>
      </c>
      <c r="E20" s="252" t="s">
        <v>1330</v>
      </c>
      <c r="F20" s="252" t="s">
        <v>1305</v>
      </c>
      <c r="G20" s="163">
        <v>755392813</v>
      </c>
      <c r="H20" s="164" t="s">
        <v>1341</v>
      </c>
      <c r="I20" s="163" t="s">
        <v>441</v>
      </c>
      <c r="J20" s="163" t="s">
        <v>81</v>
      </c>
      <c r="K20" s="9" t="s">
        <v>1306</v>
      </c>
      <c r="L20" s="9" t="s">
        <v>119</v>
      </c>
      <c r="M20" s="9" t="s">
        <v>2006</v>
      </c>
      <c r="N20" s="9" t="s">
        <v>1307</v>
      </c>
      <c r="O20" s="253">
        <v>42915</v>
      </c>
      <c r="P20" s="52">
        <v>4890</v>
      </c>
    </row>
    <row r="21" spans="2:16" x14ac:dyDescent="0.25">
      <c r="B21" s="52">
        <v>19</v>
      </c>
      <c r="C21" s="9" t="s">
        <v>888</v>
      </c>
      <c r="D21" s="163" t="s">
        <v>1342</v>
      </c>
      <c r="E21" s="252" t="s">
        <v>1330</v>
      </c>
      <c r="F21" s="252" t="s">
        <v>1305</v>
      </c>
      <c r="G21" s="163">
        <v>755394529</v>
      </c>
      <c r="H21" s="164" t="s">
        <v>1343</v>
      </c>
      <c r="I21" s="163" t="s">
        <v>441</v>
      </c>
      <c r="J21" s="163" t="s">
        <v>81</v>
      </c>
      <c r="K21" s="9" t="s">
        <v>1306</v>
      </c>
      <c r="L21" s="9" t="s">
        <v>119</v>
      </c>
      <c r="M21" s="9" t="s">
        <v>2006</v>
      </c>
      <c r="N21" s="9" t="s">
        <v>1307</v>
      </c>
      <c r="O21" s="253">
        <v>42915</v>
      </c>
      <c r="P21" s="52">
        <v>4890</v>
      </c>
    </row>
    <row r="22" spans="2:16" x14ac:dyDescent="0.25">
      <c r="B22" s="52">
        <v>20</v>
      </c>
      <c r="C22" s="9" t="s">
        <v>888</v>
      </c>
      <c r="D22" s="163" t="s">
        <v>1344</v>
      </c>
      <c r="E22" s="252" t="s">
        <v>1330</v>
      </c>
      <c r="F22" s="252" t="s">
        <v>1305</v>
      </c>
      <c r="G22" s="163">
        <v>755392695</v>
      </c>
      <c r="H22" s="164" t="s">
        <v>1345</v>
      </c>
      <c r="I22" s="163" t="s">
        <v>441</v>
      </c>
      <c r="J22" s="163" t="s">
        <v>80</v>
      </c>
      <c r="K22" s="9" t="s">
        <v>1306</v>
      </c>
      <c r="L22" s="9" t="s">
        <v>119</v>
      </c>
      <c r="M22" s="9" t="s">
        <v>2006</v>
      </c>
      <c r="N22" s="9" t="s">
        <v>1307</v>
      </c>
      <c r="O22" s="253">
        <v>42915</v>
      </c>
      <c r="P22" s="52">
        <v>4890</v>
      </c>
    </row>
    <row r="23" spans="2:16" x14ac:dyDescent="0.25">
      <c r="B23" s="52">
        <v>21</v>
      </c>
      <c r="C23" s="9" t="s">
        <v>888</v>
      </c>
      <c r="D23" s="163" t="s">
        <v>1346</v>
      </c>
      <c r="E23" s="252" t="s">
        <v>1347</v>
      </c>
      <c r="F23" s="252" t="s">
        <v>1305</v>
      </c>
      <c r="G23" s="163">
        <v>755394281</v>
      </c>
      <c r="H23" s="164" t="s">
        <v>1348</v>
      </c>
      <c r="I23" s="163" t="s">
        <v>441</v>
      </c>
      <c r="J23" s="163" t="s">
        <v>80</v>
      </c>
      <c r="K23" s="9" t="s">
        <v>1306</v>
      </c>
      <c r="L23" s="9" t="s">
        <v>119</v>
      </c>
      <c r="M23" s="9" t="s">
        <v>2006</v>
      </c>
      <c r="N23" s="9" t="s">
        <v>1307</v>
      </c>
      <c r="O23" s="253">
        <v>42915</v>
      </c>
      <c r="P23" s="52">
        <v>4890</v>
      </c>
    </row>
    <row r="24" spans="2:16" x14ac:dyDescent="0.25">
      <c r="B24" s="52">
        <v>22</v>
      </c>
      <c r="C24" s="9" t="s">
        <v>888</v>
      </c>
      <c r="D24" s="163" t="s">
        <v>1349</v>
      </c>
      <c r="E24" s="252" t="s">
        <v>1347</v>
      </c>
      <c r="F24" s="252" t="s">
        <v>1305</v>
      </c>
      <c r="G24" s="163">
        <v>755394035</v>
      </c>
      <c r="H24" s="164" t="s">
        <v>1350</v>
      </c>
      <c r="I24" s="163" t="s">
        <v>441</v>
      </c>
      <c r="J24" s="163" t="s">
        <v>79</v>
      </c>
      <c r="K24" s="9" t="s">
        <v>1306</v>
      </c>
      <c r="L24" s="9" t="s">
        <v>119</v>
      </c>
      <c r="M24" s="9" t="s">
        <v>2006</v>
      </c>
      <c r="N24" s="9" t="s">
        <v>1307</v>
      </c>
      <c r="O24" s="253">
        <v>42915</v>
      </c>
      <c r="P24" s="52">
        <v>4890</v>
      </c>
    </row>
    <row r="25" spans="2:16" x14ac:dyDescent="0.25">
      <c r="B25" s="52">
        <v>23</v>
      </c>
      <c r="C25" s="9" t="s">
        <v>888</v>
      </c>
      <c r="D25" s="163" t="s">
        <v>1351</v>
      </c>
      <c r="E25" s="252" t="s">
        <v>1347</v>
      </c>
      <c r="F25" s="252" t="s">
        <v>1305</v>
      </c>
      <c r="G25" s="163">
        <v>755392707</v>
      </c>
      <c r="H25" s="164" t="s">
        <v>1339</v>
      </c>
      <c r="I25" s="163" t="s">
        <v>441</v>
      </c>
      <c r="J25" s="163" t="s">
        <v>80</v>
      </c>
      <c r="K25" s="9" t="s">
        <v>1306</v>
      </c>
      <c r="L25" s="9" t="s">
        <v>119</v>
      </c>
      <c r="M25" s="9" t="s">
        <v>2006</v>
      </c>
      <c r="N25" s="9" t="s">
        <v>1307</v>
      </c>
      <c r="O25" s="253">
        <v>42915</v>
      </c>
      <c r="P25" s="52">
        <v>4890</v>
      </c>
    </row>
    <row r="26" spans="2:16" x14ac:dyDescent="0.25">
      <c r="B26" s="52">
        <v>24</v>
      </c>
      <c r="C26" s="9" t="s">
        <v>888</v>
      </c>
      <c r="D26" s="163" t="s">
        <v>1353</v>
      </c>
      <c r="E26" s="252" t="s">
        <v>1352</v>
      </c>
      <c r="F26" s="252" t="s">
        <v>1305</v>
      </c>
      <c r="G26" s="163">
        <v>756127937</v>
      </c>
      <c r="H26" s="164" t="s">
        <v>1354</v>
      </c>
      <c r="I26" s="163" t="s">
        <v>441</v>
      </c>
      <c r="J26" s="163" t="s">
        <v>79</v>
      </c>
      <c r="K26" s="9" t="s">
        <v>1306</v>
      </c>
      <c r="L26" s="9" t="s">
        <v>119</v>
      </c>
      <c r="M26" s="9" t="s">
        <v>2006</v>
      </c>
      <c r="N26" s="9" t="s">
        <v>1307</v>
      </c>
      <c r="O26" s="253">
        <v>42915</v>
      </c>
      <c r="P26" s="52">
        <v>4890</v>
      </c>
    </row>
    <row r="27" spans="2:16" x14ac:dyDescent="0.25">
      <c r="B27" s="52">
        <v>25</v>
      </c>
      <c r="C27" s="9" t="s">
        <v>888</v>
      </c>
      <c r="D27" s="163" t="s">
        <v>1355</v>
      </c>
      <c r="E27" s="252" t="s">
        <v>1352</v>
      </c>
      <c r="F27" s="252" t="s">
        <v>1305</v>
      </c>
      <c r="G27" s="163">
        <v>743380353</v>
      </c>
      <c r="H27" s="164" t="s">
        <v>1356</v>
      </c>
      <c r="I27" s="163" t="s">
        <v>441</v>
      </c>
      <c r="J27" s="163" t="s">
        <v>79</v>
      </c>
      <c r="K27" s="9" t="s">
        <v>1306</v>
      </c>
      <c r="L27" s="9" t="s">
        <v>119</v>
      </c>
      <c r="M27" s="9" t="s">
        <v>2006</v>
      </c>
      <c r="N27" s="9" t="s">
        <v>1307</v>
      </c>
      <c r="O27" s="253">
        <v>42915</v>
      </c>
      <c r="P27" s="52">
        <v>4890</v>
      </c>
    </row>
    <row r="28" spans="2:16" x14ac:dyDescent="0.25">
      <c r="B28" s="52">
        <v>26</v>
      </c>
      <c r="C28" s="9" t="s">
        <v>888</v>
      </c>
      <c r="D28" s="163" t="s">
        <v>1357</v>
      </c>
      <c r="E28" s="252" t="s">
        <v>1352</v>
      </c>
      <c r="F28" s="252" t="s">
        <v>1305</v>
      </c>
      <c r="G28" s="163">
        <v>756127956</v>
      </c>
      <c r="H28" s="164" t="s">
        <v>1358</v>
      </c>
      <c r="I28" s="163" t="s">
        <v>441</v>
      </c>
      <c r="J28" s="163" t="s">
        <v>78</v>
      </c>
      <c r="K28" s="9" t="s">
        <v>1306</v>
      </c>
      <c r="L28" s="9" t="s">
        <v>119</v>
      </c>
      <c r="M28" s="9" t="s">
        <v>2006</v>
      </c>
      <c r="N28" s="9" t="s">
        <v>1307</v>
      </c>
      <c r="O28" s="253">
        <v>42915</v>
      </c>
      <c r="P28" s="52">
        <v>4890</v>
      </c>
    </row>
    <row r="29" spans="2:16" x14ac:dyDescent="0.25">
      <c r="B29" s="52">
        <v>27</v>
      </c>
      <c r="C29" s="9" t="s">
        <v>888</v>
      </c>
      <c r="D29" s="163" t="s">
        <v>1359</v>
      </c>
      <c r="E29" s="252" t="s">
        <v>1352</v>
      </c>
      <c r="F29" s="252" t="s">
        <v>1305</v>
      </c>
      <c r="G29" s="163">
        <v>756127965</v>
      </c>
      <c r="H29" s="164" t="s">
        <v>1360</v>
      </c>
      <c r="I29" s="163" t="s">
        <v>441</v>
      </c>
      <c r="J29" s="163" t="s">
        <v>79</v>
      </c>
      <c r="K29" s="9" t="s">
        <v>1306</v>
      </c>
      <c r="L29" s="9" t="s">
        <v>119</v>
      </c>
      <c r="M29" s="9" t="s">
        <v>2006</v>
      </c>
      <c r="N29" s="9" t="s">
        <v>1307</v>
      </c>
      <c r="O29" s="253">
        <v>42915</v>
      </c>
      <c r="P29" s="52">
        <v>4890</v>
      </c>
    </row>
    <row r="30" spans="2:16" x14ac:dyDescent="0.25">
      <c r="B30" s="52">
        <v>28</v>
      </c>
      <c r="C30" s="9" t="s">
        <v>888</v>
      </c>
      <c r="D30" s="163" t="s">
        <v>1361</v>
      </c>
      <c r="E30" s="252" t="s">
        <v>1352</v>
      </c>
      <c r="F30" s="252" t="s">
        <v>1305</v>
      </c>
      <c r="G30" s="163">
        <v>756127994</v>
      </c>
      <c r="H30" s="164" t="s">
        <v>1362</v>
      </c>
      <c r="I30" s="163" t="s">
        <v>441</v>
      </c>
      <c r="J30" s="163" t="s">
        <v>78</v>
      </c>
      <c r="K30" s="9" t="s">
        <v>1306</v>
      </c>
      <c r="L30" s="9" t="s">
        <v>119</v>
      </c>
      <c r="M30" s="9" t="s">
        <v>2006</v>
      </c>
      <c r="N30" s="9" t="s">
        <v>1307</v>
      </c>
      <c r="O30" s="253">
        <v>42915</v>
      </c>
      <c r="P30" s="52">
        <v>4890</v>
      </c>
    </row>
    <row r="31" spans="2:16" x14ac:dyDescent="0.25">
      <c r="B31" s="52">
        <v>29</v>
      </c>
      <c r="C31" s="9" t="s">
        <v>888</v>
      </c>
      <c r="D31" s="163" t="s">
        <v>1363</v>
      </c>
      <c r="E31" s="252" t="s">
        <v>1352</v>
      </c>
      <c r="F31" s="252" t="s">
        <v>1305</v>
      </c>
      <c r="G31" s="163">
        <v>756128024</v>
      </c>
      <c r="H31" s="164" t="s">
        <v>1364</v>
      </c>
      <c r="I31" s="163" t="s">
        <v>441</v>
      </c>
      <c r="J31" s="163" t="s">
        <v>1365</v>
      </c>
      <c r="K31" s="9" t="s">
        <v>1306</v>
      </c>
      <c r="L31" s="9" t="s">
        <v>119</v>
      </c>
      <c r="M31" s="9" t="s">
        <v>2006</v>
      </c>
      <c r="N31" s="9" t="s">
        <v>1307</v>
      </c>
      <c r="O31" s="253">
        <v>42915</v>
      </c>
      <c r="P31" s="52">
        <v>4890</v>
      </c>
    </row>
    <row r="32" spans="2:16" x14ac:dyDescent="0.25">
      <c r="B32" s="52">
        <v>30</v>
      </c>
      <c r="C32" s="9" t="s">
        <v>888</v>
      </c>
      <c r="D32" s="163" t="s">
        <v>1366</v>
      </c>
      <c r="E32" s="252" t="s">
        <v>1352</v>
      </c>
      <c r="F32" s="252" t="s">
        <v>1305</v>
      </c>
      <c r="G32" s="163">
        <v>756127971</v>
      </c>
      <c r="H32" s="164" t="s">
        <v>1367</v>
      </c>
      <c r="I32" s="163" t="s">
        <v>441</v>
      </c>
      <c r="J32" s="163" t="s">
        <v>79</v>
      </c>
      <c r="K32" s="9" t="s">
        <v>1306</v>
      </c>
      <c r="L32" s="9" t="s">
        <v>119</v>
      </c>
      <c r="M32" s="9" t="s">
        <v>2006</v>
      </c>
      <c r="N32" s="9" t="s">
        <v>1307</v>
      </c>
      <c r="O32" s="253">
        <v>42915</v>
      </c>
      <c r="P32" s="52">
        <v>4890</v>
      </c>
    </row>
    <row r="33" spans="2:16" x14ac:dyDescent="0.25">
      <c r="B33" s="52">
        <v>31</v>
      </c>
      <c r="C33" s="9" t="s">
        <v>888</v>
      </c>
      <c r="D33" s="163" t="s">
        <v>1368</v>
      </c>
      <c r="E33" s="252" t="s">
        <v>1352</v>
      </c>
      <c r="F33" s="252" t="s">
        <v>1305</v>
      </c>
      <c r="G33" s="163">
        <v>756127942</v>
      </c>
      <c r="H33" s="164" t="s">
        <v>1369</v>
      </c>
      <c r="I33" s="163" t="s">
        <v>441</v>
      </c>
      <c r="J33" s="163" t="s">
        <v>79</v>
      </c>
      <c r="K33" s="9" t="s">
        <v>1306</v>
      </c>
      <c r="L33" s="9" t="s">
        <v>119</v>
      </c>
      <c r="M33" s="9" t="s">
        <v>2006</v>
      </c>
      <c r="N33" s="9" t="s">
        <v>1307</v>
      </c>
      <c r="O33" s="253">
        <v>42915</v>
      </c>
      <c r="P33" s="52">
        <v>4890</v>
      </c>
    </row>
    <row r="34" spans="2:16" x14ac:dyDescent="0.25">
      <c r="B34" s="52">
        <v>32</v>
      </c>
      <c r="C34" s="9" t="s">
        <v>888</v>
      </c>
      <c r="D34" s="163" t="s">
        <v>1370</v>
      </c>
      <c r="E34" s="252" t="s">
        <v>1352</v>
      </c>
      <c r="F34" s="252" t="s">
        <v>1305</v>
      </c>
      <c r="G34" s="163">
        <v>756128013</v>
      </c>
      <c r="H34" s="164" t="s">
        <v>1371</v>
      </c>
      <c r="I34" s="163" t="s">
        <v>441</v>
      </c>
      <c r="J34" s="163" t="s">
        <v>79</v>
      </c>
      <c r="K34" s="9" t="s">
        <v>1306</v>
      </c>
      <c r="L34" s="9" t="s">
        <v>119</v>
      </c>
      <c r="M34" s="9" t="s">
        <v>2006</v>
      </c>
      <c r="N34" s="9" t="s">
        <v>1307</v>
      </c>
      <c r="O34" s="253">
        <v>42915</v>
      </c>
      <c r="P34" s="52">
        <v>4890</v>
      </c>
    </row>
    <row r="35" spans="2:16" x14ac:dyDescent="0.25">
      <c r="B35" s="52">
        <v>33</v>
      </c>
      <c r="C35" s="9" t="s">
        <v>888</v>
      </c>
      <c r="D35" s="163" t="s">
        <v>1372</v>
      </c>
      <c r="E35" s="252" t="s">
        <v>1352</v>
      </c>
      <c r="F35" s="252" t="s">
        <v>1305</v>
      </c>
      <c r="G35" s="163">
        <v>743380378</v>
      </c>
      <c r="H35" s="164" t="s">
        <v>1373</v>
      </c>
      <c r="I35" s="163" t="s">
        <v>441</v>
      </c>
      <c r="J35" s="163" t="s">
        <v>79</v>
      </c>
      <c r="K35" s="9" t="s">
        <v>1306</v>
      </c>
      <c r="L35" s="9" t="s">
        <v>119</v>
      </c>
      <c r="M35" s="9" t="s">
        <v>2006</v>
      </c>
      <c r="N35" s="9" t="s">
        <v>1307</v>
      </c>
      <c r="O35" s="253">
        <v>42915</v>
      </c>
      <c r="P35" s="52">
        <v>4940</v>
      </c>
    </row>
    <row r="36" spans="2:16" x14ac:dyDescent="0.25">
      <c r="B36" s="52">
        <v>34</v>
      </c>
      <c r="C36" s="9" t="s">
        <v>888</v>
      </c>
      <c r="D36" s="163" t="s">
        <v>1374</v>
      </c>
      <c r="E36" s="252" t="s">
        <v>1352</v>
      </c>
      <c r="F36" s="252" t="s">
        <v>1305</v>
      </c>
      <c r="G36" s="163">
        <v>756128032</v>
      </c>
      <c r="H36" s="164" t="s">
        <v>1358</v>
      </c>
      <c r="I36" s="163" t="s">
        <v>441</v>
      </c>
      <c r="J36" s="163" t="s">
        <v>78</v>
      </c>
      <c r="K36" s="9" t="s">
        <v>1306</v>
      </c>
      <c r="L36" s="9" t="s">
        <v>119</v>
      </c>
      <c r="M36" s="9" t="s">
        <v>2006</v>
      </c>
      <c r="N36" s="9" t="s">
        <v>1307</v>
      </c>
      <c r="O36" s="253">
        <v>42915</v>
      </c>
      <c r="P36" s="52">
        <v>4890</v>
      </c>
    </row>
    <row r="37" spans="2:16" x14ac:dyDescent="0.25">
      <c r="B37" s="52">
        <v>35</v>
      </c>
      <c r="C37" s="9" t="s">
        <v>888</v>
      </c>
      <c r="D37" s="163" t="s">
        <v>1375</v>
      </c>
      <c r="E37" s="252" t="s">
        <v>1352</v>
      </c>
      <c r="F37" s="252" t="s">
        <v>1305</v>
      </c>
      <c r="G37" s="163">
        <v>756128020</v>
      </c>
      <c r="H37" s="164" t="s">
        <v>1376</v>
      </c>
      <c r="I37" s="163" t="s">
        <v>441</v>
      </c>
      <c r="J37" s="163" t="s">
        <v>79</v>
      </c>
      <c r="K37" s="9" t="s">
        <v>1306</v>
      </c>
      <c r="L37" s="9" t="s">
        <v>119</v>
      </c>
      <c r="M37" s="9" t="s">
        <v>2006</v>
      </c>
      <c r="N37" s="9" t="s">
        <v>1307</v>
      </c>
      <c r="O37" s="253">
        <v>42915</v>
      </c>
      <c r="P37" s="52">
        <v>4890</v>
      </c>
    </row>
    <row r="38" spans="2:16" x14ac:dyDescent="0.25">
      <c r="B38" s="52">
        <v>36</v>
      </c>
      <c r="C38" s="9" t="s">
        <v>888</v>
      </c>
      <c r="D38" s="163" t="s">
        <v>1377</v>
      </c>
      <c r="E38" s="252" t="s">
        <v>1352</v>
      </c>
      <c r="F38" s="252" t="s">
        <v>1305</v>
      </c>
      <c r="G38" s="163">
        <v>743380260</v>
      </c>
      <c r="H38" s="164" t="s">
        <v>1378</v>
      </c>
      <c r="I38" s="163" t="s">
        <v>441</v>
      </c>
      <c r="J38" s="163" t="s">
        <v>79</v>
      </c>
      <c r="K38" s="9" t="s">
        <v>1306</v>
      </c>
      <c r="L38" s="9" t="s">
        <v>119</v>
      </c>
      <c r="M38" s="9" t="s">
        <v>2006</v>
      </c>
      <c r="N38" s="9" t="s">
        <v>1307</v>
      </c>
      <c r="O38" s="253">
        <v>42915</v>
      </c>
      <c r="P38" s="52">
        <v>4890</v>
      </c>
    </row>
    <row r="39" spans="2:16" x14ac:dyDescent="0.25">
      <c r="B39" s="52">
        <v>37</v>
      </c>
      <c r="C39" s="9" t="s">
        <v>888</v>
      </c>
      <c r="D39" s="163" t="s">
        <v>1379</v>
      </c>
      <c r="E39" s="252" t="s">
        <v>1352</v>
      </c>
      <c r="F39" s="252" t="s">
        <v>1305</v>
      </c>
      <c r="G39" s="163">
        <v>756128012</v>
      </c>
      <c r="H39" s="164" t="s">
        <v>1378</v>
      </c>
      <c r="I39" s="163" t="s">
        <v>441</v>
      </c>
      <c r="J39" s="163" t="s">
        <v>79</v>
      </c>
      <c r="K39" s="9" t="s">
        <v>1306</v>
      </c>
      <c r="L39" s="9" t="s">
        <v>119</v>
      </c>
      <c r="M39" s="9" t="s">
        <v>2006</v>
      </c>
      <c r="N39" s="9" t="s">
        <v>1307</v>
      </c>
      <c r="O39" s="253">
        <v>42915</v>
      </c>
      <c r="P39" s="52">
        <v>4890</v>
      </c>
    </row>
    <row r="40" spans="2:16" x14ac:dyDescent="0.25">
      <c r="B40" s="52">
        <v>38</v>
      </c>
      <c r="C40" s="9" t="s">
        <v>888</v>
      </c>
      <c r="D40" s="163" t="s">
        <v>1380</v>
      </c>
      <c r="E40" s="252" t="s">
        <v>1352</v>
      </c>
      <c r="F40" s="252" t="s">
        <v>1305</v>
      </c>
      <c r="G40" s="163">
        <v>743380232</v>
      </c>
      <c r="H40" s="164" t="s">
        <v>1378</v>
      </c>
      <c r="I40" s="163" t="s">
        <v>441</v>
      </c>
      <c r="J40" s="163" t="s">
        <v>79</v>
      </c>
      <c r="K40" s="9" t="s">
        <v>1306</v>
      </c>
      <c r="L40" s="9" t="s">
        <v>119</v>
      </c>
      <c r="M40" s="9" t="s">
        <v>2006</v>
      </c>
      <c r="N40" s="9" t="s">
        <v>1307</v>
      </c>
      <c r="O40" s="253">
        <v>42915</v>
      </c>
      <c r="P40" s="52">
        <v>4890</v>
      </c>
    </row>
    <row r="41" spans="2:16" x14ac:dyDescent="0.25">
      <c r="B41" s="52">
        <v>39</v>
      </c>
      <c r="C41" s="9" t="s">
        <v>888</v>
      </c>
      <c r="D41" s="163" t="s">
        <v>1381</v>
      </c>
      <c r="E41" s="252" t="s">
        <v>1352</v>
      </c>
      <c r="F41" s="252" t="s">
        <v>1305</v>
      </c>
      <c r="G41" s="163">
        <v>756128027</v>
      </c>
      <c r="H41" s="164" t="s">
        <v>1382</v>
      </c>
      <c r="I41" s="163" t="s">
        <v>441</v>
      </c>
      <c r="J41" s="163" t="s">
        <v>79</v>
      </c>
      <c r="K41" s="9" t="s">
        <v>1306</v>
      </c>
      <c r="L41" s="9" t="s">
        <v>119</v>
      </c>
      <c r="M41" s="9" t="s">
        <v>2006</v>
      </c>
      <c r="N41" s="9" t="s">
        <v>1307</v>
      </c>
      <c r="O41" s="253">
        <v>42915</v>
      </c>
      <c r="P41" s="52">
        <v>4940</v>
      </c>
    </row>
    <row r="42" spans="2:16" x14ac:dyDescent="0.25">
      <c r="B42" s="52">
        <v>40</v>
      </c>
      <c r="C42" s="9" t="s">
        <v>888</v>
      </c>
      <c r="D42" s="163" t="s">
        <v>1383</v>
      </c>
      <c r="E42" s="252" t="s">
        <v>1352</v>
      </c>
      <c r="F42" s="252" t="s">
        <v>1305</v>
      </c>
      <c r="G42" s="163">
        <v>743380351</v>
      </c>
      <c r="H42" s="164" t="s">
        <v>1384</v>
      </c>
      <c r="I42" s="163" t="s">
        <v>441</v>
      </c>
      <c r="J42" s="163" t="s">
        <v>81</v>
      </c>
      <c r="K42" s="9" t="s">
        <v>1306</v>
      </c>
      <c r="L42" s="9" t="s">
        <v>119</v>
      </c>
      <c r="M42" s="9" t="s">
        <v>2006</v>
      </c>
      <c r="N42" s="9" t="s">
        <v>1307</v>
      </c>
      <c r="O42" s="253">
        <v>42915</v>
      </c>
      <c r="P42" s="52">
        <v>4940</v>
      </c>
    </row>
    <row r="43" spans="2:16" x14ac:dyDescent="0.25">
      <c r="B43" s="52">
        <v>41</v>
      </c>
      <c r="C43" s="9" t="s">
        <v>888</v>
      </c>
      <c r="D43" s="163" t="s">
        <v>1385</v>
      </c>
      <c r="E43" s="252" t="s">
        <v>1352</v>
      </c>
      <c r="F43" s="252" t="s">
        <v>1305</v>
      </c>
      <c r="G43" s="163">
        <v>756127963</v>
      </c>
      <c r="H43" s="164" t="s">
        <v>1362</v>
      </c>
      <c r="I43" s="163" t="s">
        <v>441</v>
      </c>
      <c r="J43" s="163" t="s">
        <v>78</v>
      </c>
      <c r="K43" s="9" t="s">
        <v>1306</v>
      </c>
      <c r="L43" s="9" t="s">
        <v>119</v>
      </c>
      <c r="M43" s="9" t="s">
        <v>2006</v>
      </c>
      <c r="N43" s="9" t="s">
        <v>1307</v>
      </c>
      <c r="O43" s="253">
        <v>42915</v>
      </c>
      <c r="P43" s="52">
        <v>4940</v>
      </c>
    </row>
    <row r="44" spans="2:16" x14ac:dyDescent="0.25">
      <c r="B44" s="52">
        <v>42</v>
      </c>
      <c r="C44" s="9" t="s">
        <v>888</v>
      </c>
      <c r="D44" s="163" t="s">
        <v>1386</v>
      </c>
      <c r="E44" s="252" t="s">
        <v>1352</v>
      </c>
      <c r="F44" s="252" t="s">
        <v>1305</v>
      </c>
      <c r="G44" s="163">
        <v>756127948</v>
      </c>
      <c r="H44" s="164" t="s">
        <v>1387</v>
      </c>
      <c r="I44" s="163" t="s">
        <v>441</v>
      </c>
      <c r="J44" s="163" t="s">
        <v>79</v>
      </c>
      <c r="K44" s="9" t="s">
        <v>1306</v>
      </c>
      <c r="L44" s="9" t="s">
        <v>119</v>
      </c>
      <c r="M44" s="9" t="s">
        <v>2006</v>
      </c>
      <c r="N44" s="9" t="s">
        <v>1307</v>
      </c>
      <c r="O44" s="253">
        <v>42915</v>
      </c>
      <c r="P44" s="52">
        <v>4940</v>
      </c>
    </row>
    <row r="45" spans="2:16" x14ac:dyDescent="0.25">
      <c r="B45" s="52">
        <v>43</v>
      </c>
      <c r="C45" s="9" t="s">
        <v>888</v>
      </c>
      <c r="D45" s="163" t="s">
        <v>1388</v>
      </c>
      <c r="E45" s="252" t="s">
        <v>1352</v>
      </c>
      <c r="F45" s="252" t="s">
        <v>1305</v>
      </c>
      <c r="G45" s="163">
        <v>756128004</v>
      </c>
      <c r="H45" s="164" t="s">
        <v>1389</v>
      </c>
      <c r="I45" s="163" t="s">
        <v>441</v>
      </c>
      <c r="J45" s="163" t="s">
        <v>79</v>
      </c>
      <c r="K45" s="9" t="s">
        <v>1306</v>
      </c>
      <c r="L45" s="9" t="s">
        <v>119</v>
      </c>
      <c r="M45" s="9" t="s">
        <v>2006</v>
      </c>
      <c r="N45" s="9" t="s">
        <v>1307</v>
      </c>
      <c r="O45" s="253">
        <v>42915</v>
      </c>
      <c r="P45" s="52">
        <v>4940</v>
      </c>
    </row>
    <row r="46" spans="2:16" x14ac:dyDescent="0.25">
      <c r="B46" s="52">
        <v>44</v>
      </c>
      <c r="C46" s="9" t="s">
        <v>888</v>
      </c>
      <c r="D46" s="163" t="s">
        <v>1390</v>
      </c>
      <c r="E46" s="252" t="s">
        <v>1352</v>
      </c>
      <c r="F46" s="252" t="s">
        <v>1305</v>
      </c>
      <c r="G46" s="163">
        <v>756128002</v>
      </c>
      <c r="H46" s="164" t="s">
        <v>1391</v>
      </c>
      <c r="I46" s="163" t="s">
        <v>441</v>
      </c>
      <c r="J46" s="163" t="s">
        <v>79</v>
      </c>
      <c r="K46" s="9" t="s">
        <v>1306</v>
      </c>
      <c r="L46" s="9" t="s">
        <v>119</v>
      </c>
      <c r="M46" s="9" t="s">
        <v>2006</v>
      </c>
      <c r="N46" s="9" t="s">
        <v>1307</v>
      </c>
      <c r="O46" s="253">
        <v>42915</v>
      </c>
      <c r="P46" s="52">
        <v>4940</v>
      </c>
    </row>
    <row r="47" spans="2:16" x14ac:dyDescent="0.25">
      <c r="B47" s="52">
        <v>45</v>
      </c>
      <c r="C47" s="9" t="s">
        <v>888</v>
      </c>
      <c r="D47" s="163" t="s">
        <v>1392</v>
      </c>
      <c r="E47" s="252" t="s">
        <v>1352</v>
      </c>
      <c r="F47" s="252" t="s">
        <v>1305</v>
      </c>
      <c r="G47" s="163">
        <v>756127978</v>
      </c>
      <c r="H47" s="164" t="s">
        <v>1378</v>
      </c>
      <c r="I47" s="163" t="s">
        <v>441</v>
      </c>
      <c r="J47" s="163" t="s">
        <v>79</v>
      </c>
      <c r="K47" s="9" t="s">
        <v>1306</v>
      </c>
      <c r="L47" s="9" t="s">
        <v>119</v>
      </c>
      <c r="M47" s="9" t="s">
        <v>2006</v>
      </c>
      <c r="N47" s="9" t="s">
        <v>1307</v>
      </c>
      <c r="O47" s="253">
        <v>42915</v>
      </c>
      <c r="P47" s="52">
        <v>4940</v>
      </c>
    </row>
    <row r="48" spans="2:16" x14ac:dyDescent="0.25">
      <c r="B48" s="52">
        <v>46</v>
      </c>
      <c r="C48" s="9" t="s">
        <v>888</v>
      </c>
      <c r="D48" s="163" t="s">
        <v>1393</v>
      </c>
      <c r="E48" s="252" t="s">
        <v>1352</v>
      </c>
      <c r="F48" s="252" t="s">
        <v>1305</v>
      </c>
      <c r="G48" s="163">
        <v>756128018</v>
      </c>
      <c r="H48" s="164" t="s">
        <v>1384</v>
      </c>
      <c r="I48" s="163" t="s">
        <v>441</v>
      </c>
      <c r="J48" s="163" t="s">
        <v>81</v>
      </c>
      <c r="K48" s="9" t="s">
        <v>1306</v>
      </c>
      <c r="L48" s="9" t="s">
        <v>119</v>
      </c>
      <c r="M48" s="9" t="s">
        <v>2006</v>
      </c>
      <c r="N48" s="9" t="s">
        <v>1307</v>
      </c>
      <c r="O48" s="253">
        <v>42915</v>
      </c>
      <c r="P48" s="52">
        <v>4940</v>
      </c>
    </row>
    <row r="49" spans="2:16" x14ac:dyDescent="0.25">
      <c r="B49" s="52">
        <v>47</v>
      </c>
      <c r="C49" s="9" t="s">
        <v>888</v>
      </c>
      <c r="D49" s="163" t="s">
        <v>1394</v>
      </c>
      <c r="E49" s="252" t="s">
        <v>1352</v>
      </c>
      <c r="F49" s="252" t="s">
        <v>1305</v>
      </c>
      <c r="G49" s="163">
        <v>756127990</v>
      </c>
      <c r="H49" s="164" t="s">
        <v>1382</v>
      </c>
      <c r="I49" s="163" t="s">
        <v>441</v>
      </c>
      <c r="J49" s="163" t="s">
        <v>79</v>
      </c>
      <c r="K49" s="9" t="s">
        <v>1306</v>
      </c>
      <c r="L49" s="9" t="s">
        <v>119</v>
      </c>
      <c r="M49" s="9" t="s">
        <v>2006</v>
      </c>
      <c r="N49" s="9" t="s">
        <v>1307</v>
      </c>
      <c r="O49" s="253">
        <v>42915</v>
      </c>
      <c r="P49" s="52">
        <v>4940</v>
      </c>
    </row>
    <row r="50" spans="2:16" x14ac:dyDescent="0.25">
      <c r="B50" s="52">
        <v>48</v>
      </c>
      <c r="C50" s="9" t="s">
        <v>888</v>
      </c>
      <c r="D50" s="163" t="s">
        <v>1395</v>
      </c>
      <c r="E50" s="252" t="s">
        <v>1352</v>
      </c>
      <c r="F50" s="252" t="s">
        <v>1305</v>
      </c>
      <c r="G50" s="163">
        <v>755392344</v>
      </c>
      <c r="H50" s="164" t="s">
        <v>1396</v>
      </c>
      <c r="I50" s="163" t="s">
        <v>441</v>
      </c>
      <c r="J50" s="163" t="s">
        <v>79</v>
      </c>
      <c r="K50" s="9" t="s">
        <v>1306</v>
      </c>
      <c r="L50" s="9" t="s">
        <v>119</v>
      </c>
      <c r="M50" s="9" t="s">
        <v>2006</v>
      </c>
      <c r="N50" s="9" t="s">
        <v>1307</v>
      </c>
      <c r="O50" s="253">
        <v>42915</v>
      </c>
      <c r="P50" s="52">
        <v>4940</v>
      </c>
    </row>
    <row r="51" spans="2:16" x14ac:dyDescent="0.25">
      <c r="B51" s="52">
        <v>49</v>
      </c>
      <c r="C51" s="9" t="s">
        <v>888</v>
      </c>
      <c r="D51" s="163" t="s">
        <v>1397</v>
      </c>
      <c r="E51" s="252" t="s">
        <v>1352</v>
      </c>
      <c r="F51" s="252" t="s">
        <v>1305</v>
      </c>
      <c r="G51" s="163">
        <v>756128014</v>
      </c>
      <c r="H51" s="164" t="s">
        <v>1398</v>
      </c>
      <c r="I51" s="163" t="s">
        <v>441</v>
      </c>
      <c r="J51" s="163" t="s">
        <v>79</v>
      </c>
      <c r="K51" s="9" t="s">
        <v>1306</v>
      </c>
      <c r="L51" s="9" t="s">
        <v>119</v>
      </c>
      <c r="M51" s="9" t="s">
        <v>2006</v>
      </c>
      <c r="N51" s="9" t="s">
        <v>1307</v>
      </c>
      <c r="O51" s="253">
        <v>42915</v>
      </c>
      <c r="P51" s="52">
        <v>4940</v>
      </c>
    </row>
    <row r="52" spans="2:16" x14ac:dyDescent="0.25">
      <c r="B52" s="52">
        <v>50</v>
      </c>
      <c r="C52" s="9" t="s">
        <v>888</v>
      </c>
      <c r="D52" s="163" t="s">
        <v>1399</v>
      </c>
      <c r="E52" s="252" t="s">
        <v>1352</v>
      </c>
      <c r="F52" s="252" t="s">
        <v>1305</v>
      </c>
      <c r="G52" s="163">
        <v>743380221</v>
      </c>
      <c r="H52" s="164" t="s">
        <v>1400</v>
      </c>
      <c r="I52" s="163" t="s">
        <v>441</v>
      </c>
      <c r="J52" s="163" t="s">
        <v>79</v>
      </c>
      <c r="K52" s="9" t="s">
        <v>1306</v>
      </c>
      <c r="L52" s="9" t="s">
        <v>119</v>
      </c>
      <c r="M52" s="9" t="s">
        <v>2006</v>
      </c>
      <c r="N52" s="9" t="s">
        <v>1307</v>
      </c>
      <c r="O52" s="253">
        <v>42915</v>
      </c>
      <c r="P52" s="52">
        <v>4940</v>
      </c>
    </row>
    <row r="53" spans="2:16" x14ac:dyDescent="0.25">
      <c r="B53" s="52">
        <v>51</v>
      </c>
      <c r="C53" s="9" t="s">
        <v>888</v>
      </c>
      <c r="D53" s="163" t="s">
        <v>1401</v>
      </c>
      <c r="E53" s="252" t="s">
        <v>1352</v>
      </c>
      <c r="F53" s="252" t="s">
        <v>1305</v>
      </c>
      <c r="G53" s="163">
        <v>756127962</v>
      </c>
      <c r="H53" s="164" t="s">
        <v>1402</v>
      </c>
      <c r="I53" s="163" t="s">
        <v>441</v>
      </c>
      <c r="J53" s="163" t="s">
        <v>79</v>
      </c>
      <c r="K53" s="9" t="s">
        <v>1306</v>
      </c>
      <c r="L53" s="9" t="s">
        <v>119</v>
      </c>
      <c r="M53" s="9" t="s">
        <v>2006</v>
      </c>
      <c r="N53" s="9" t="s">
        <v>1307</v>
      </c>
      <c r="O53" s="253">
        <v>42915</v>
      </c>
      <c r="P53" s="52">
        <v>4940</v>
      </c>
    </row>
    <row r="54" spans="2:16" x14ac:dyDescent="0.25">
      <c r="B54" s="52">
        <v>52</v>
      </c>
      <c r="C54" s="9" t="s">
        <v>888</v>
      </c>
      <c r="D54" s="163" t="s">
        <v>1403</v>
      </c>
      <c r="E54" s="252" t="s">
        <v>1352</v>
      </c>
      <c r="F54" s="252" t="s">
        <v>1305</v>
      </c>
      <c r="G54" s="163">
        <v>756128011</v>
      </c>
      <c r="H54" s="164" t="s">
        <v>1404</v>
      </c>
      <c r="I54" s="163" t="s">
        <v>441</v>
      </c>
      <c r="J54" s="163" t="s">
        <v>79</v>
      </c>
      <c r="K54" s="9" t="s">
        <v>1306</v>
      </c>
      <c r="L54" s="9" t="s">
        <v>119</v>
      </c>
      <c r="M54" s="9" t="s">
        <v>2006</v>
      </c>
      <c r="N54" s="9" t="s">
        <v>1307</v>
      </c>
      <c r="O54" s="253">
        <v>42915</v>
      </c>
      <c r="P54" s="52">
        <v>4940</v>
      </c>
    </row>
    <row r="55" spans="2:16" x14ac:dyDescent="0.25">
      <c r="B55" s="52">
        <v>53</v>
      </c>
      <c r="C55" s="9" t="s">
        <v>888</v>
      </c>
      <c r="D55" s="163" t="s">
        <v>1405</v>
      </c>
      <c r="E55" s="252" t="s">
        <v>1352</v>
      </c>
      <c r="F55" s="252" t="s">
        <v>1305</v>
      </c>
      <c r="G55" s="163">
        <v>756128941</v>
      </c>
      <c r="H55" s="164" t="s">
        <v>1406</v>
      </c>
      <c r="I55" s="163" t="s">
        <v>441</v>
      </c>
      <c r="J55" s="163" t="s">
        <v>81</v>
      </c>
      <c r="K55" s="9" t="s">
        <v>1306</v>
      </c>
      <c r="L55" s="9" t="s">
        <v>119</v>
      </c>
      <c r="M55" s="9" t="s">
        <v>2006</v>
      </c>
      <c r="N55" s="9" t="s">
        <v>1307</v>
      </c>
      <c r="O55" s="253">
        <v>42915</v>
      </c>
      <c r="P55" s="52">
        <v>4940</v>
      </c>
    </row>
    <row r="56" spans="2:16" x14ac:dyDescent="0.25">
      <c r="B56" s="52">
        <v>54</v>
      </c>
      <c r="C56" s="9" t="s">
        <v>888</v>
      </c>
      <c r="D56" s="163" t="s">
        <v>1407</v>
      </c>
      <c r="E56" s="252" t="s">
        <v>1352</v>
      </c>
      <c r="F56" s="252" t="s">
        <v>1305</v>
      </c>
      <c r="G56" s="163">
        <v>756127972</v>
      </c>
      <c r="H56" s="164" t="s">
        <v>1408</v>
      </c>
      <c r="I56" s="163" t="s">
        <v>441</v>
      </c>
      <c r="J56" s="163" t="s">
        <v>79</v>
      </c>
      <c r="K56" s="9" t="s">
        <v>1306</v>
      </c>
      <c r="L56" s="9" t="s">
        <v>119</v>
      </c>
      <c r="M56" s="9" t="s">
        <v>2006</v>
      </c>
      <c r="N56" s="9" t="s">
        <v>1307</v>
      </c>
      <c r="O56" s="253">
        <v>42915</v>
      </c>
      <c r="P56" s="52">
        <v>4940</v>
      </c>
    </row>
    <row r="57" spans="2:16" x14ac:dyDescent="0.25">
      <c r="B57" s="52">
        <v>55</v>
      </c>
      <c r="C57" s="9" t="s">
        <v>888</v>
      </c>
      <c r="D57" s="163" t="s">
        <v>1409</v>
      </c>
      <c r="E57" s="252" t="s">
        <v>1352</v>
      </c>
      <c r="F57" s="252" t="s">
        <v>1305</v>
      </c>
      <c r="G57" s="163">
        <v>756128092</v>
      </c>
      <c r="H57" s="164" t="s">
        <v>1406</v>
      </c>
      <c r="I57" s="163" t="s">
        <v>441</v>
      </c>
      <c r="J57" s="163" t="s">
        <v>81</v>
      </c>
      <c r="K57" s="9" t="s">
        <v>1306</v>
      </c>
      <c r="L57" s="9" t="s">
        <v>119</v>
      </c>
      <c r="M57" s="9" t="s">
        <v>2006</v>
      </c>
      <c r="N57" s="9" t="s">
        <v>1307</v>
      </c>
      <c r="O57" s="253">
        <v>42915</v>
      </c>
      <c r="P57" s="52">
        <v>4940</v>
      </c>
    </row>
    <row r="58" spans="2:16" x14ac:dyDescent="0.25">
      <c r="B58" s="52">
        <v>56</v>
      </c>
      <c r="C58" s="9" t="s">
        <v>888</v>
      </c>
      <c r="D58" s="163" t="s">
        <v>1410</v>
      </c>
      <c r="E58" s="252" t="s">
        <v>1352</v>
      </c>
      <c r="F58" s="252" t="s">
        <v>1305</v>
      </c>
      <c r="G58" s="163">
        <v>743380323</v>
      </c>
      <c r="H58" s="164" t="s">
        <v>1411</v>
      </c>
      <c r="I58" s="163" t="s">
        <v>441</v>
      </c>
      <c r="J58" s="163" t="s">
        <v>81</v>
      </c>
      <c r="K58" s="9" t="s">
        <v>1306</v>
      </c>
      <c r="L58" s="9" t="s">
        <v>119</v>
      </c>
      <c r="M58" s="9" t="s">
        <v>2006</v>
      </c>
      <c r="N58" s="9" t="s">
        <v>1307</v>
      </c>
      <c r="O58" s="253">
        <v>42915</v>
      </c>
      <c r="P58" s="52">
        <v>4940</v>
      </c>
    </row>
    <row r="59" spans="2:16" x14ac:dyDescent="0.25">
      <c r="B59" s="52">
        <v>57</v>
      </c>
      <c r="C59" s="9" t="s">
        <v>888</v>
      </c>
      <c r="D59" s="163" t="s">
        <v>1412</v>
      </c>
      <c r="E59" s="252" t="s">
        <v>1352</v>
      </c>
      <c r="F59" s="252" t="s">
        <v>1305</v>
      </c>
      <c r="G59" s="163">
        <v>756128022</v>
      </c>
      <c r="H59" s="164" t="s">
        <v>1413</v>
      </c>
      <c r="I59" s="163" t="s">
        <v>441</v>
      </c>
      <c r="J59" s="163" t="s">
        <v>81</v>
      </c>
      <c r="K59" s="9" t="s">
        <v>1306</v>
      </c>
      <c r="L59" s="9" t="s">
        <v>119</v>
      </c>
      <c r="M59" s="9" t="s">
        <v>2006</v>
      </c>
      <c r="N59" s="9" t="s">
        <v>1307</v>
      </c>
      <c r="O59" s="253">
        <v>42915</v>
      </c>
      <c r="P59" s="52">
        <v>4940</v>
      </c>
    </row>
    <row r="60" spans="2:16" x14ac:dyDescent="0.25">
      <c r="B60" s="52">
        <v>58</v>
      </c>
      <c r="C60" s="9" t="s">
        <v>888</v>
      </c>
      <c r="D60" s="163" t="s">
        <v>1414</v>
      </c>
      <c r="E60" s="252" t="s">
        <v>1352</v>
      </c>
      <c r="F60" s="252" t="s">
        <v>1305</v>
      </c>
      <c r="G60" s="163">
        <v>743380227</v>
      </c>
      <c r="H60" s="164" t="s">
        <v>1411</v>
      </c>
      <c r="I60" s="163" t="s">
        <v>441</v>
      </c>
      <c r="J60" s="163" t="s">
        <v>81</v>
      </c>
      <c r="K60" s="9" t="s">
        <v>1306</v>
      </c>
      <c r="L60" s="9" t="s">
        <v>119</v>
      </c>
      <c r="M60" s="9" t="s">
        <v>2006</v>
      </c>
      <c r="N60" s="9" t="s">
        <v>1307</v>
      </c>
      <c r="O60" s="253">
        <v>42915</v>
      </c>
      <c r="P60" s="52">
        <v>4940</v>
      </c>
    </row>
    <row r="61" spans="2:16" x14ac:dyDescent="0.25">
      <c r="B61" s="52">
        <v>59</v>
      </c>
      <c r="C61" s="9" t="s">
        <v>888</v>
      </c>
      <c r="D61" s="163" t="s">
        <v>1416</v>
      </c>
      <c r="E61" s="252" t="s">
        <v>1352</v>
      </c>
      <c r="F61" s="252" t="s">
        <v>1305</v>
      </c>
      <c r="G61" s="163">
        <v>743380230</v>
      </c>
      <c r="H61" s="164" t="s">
        <v>1415</v>
      </c>
      <c r="I61" s="52" t="s">
        <v>441</v>
      </c>
      <c r="J61" s="163" t="s">
        <v>69</v>
      </c>
      <c r="K61" s="9" t="s">
        <v>1306</v>
      </c>
      <c r="L61" s="9" t="s">
        <v>119</v>
      </c>
      <c r="M61" s="9" t="s">
        <v>2006</v>
      </c>
      <c r="N61" s="9" t="s">
        <v>1307</v>
      </c>
      <c r="O61" s="253">
        <v>42915</v>
      </c>
      <c r="P61" s="52">
        <v>4940</v>
      </c>
    </row>
    <row r="62" spans="2:16" x14ac:dyDescent="0.25">
      <c r="B62" s="52">
        <v>60</v>
      </c>
      <c r="C62" s="9" t="s">
        <v>888</v>
      </c>
      <c r="D62" s="163" t="s">
        <v>1417</v>
      </c>
      <c r="E62" s="252" t="s">
        <v>1352</v>
      </c>
      <c r="F62" s="252" t="s">
        <v>1305</v>
      </c>
      <c r="G62" s="163">
        <v>743380394</v>
      </c>
      <c r="H62" s="164" t="s">
        <v>1418</v>
      </c>
      <c r="I62" s="163" t="s">
        <v>441</v>
      </c>
      <c r="J62" s="163" t="s">
        <v>81</v>
      </c>
      <c r="K62" s="9" t="s">
        <v>1306</v>
      </c>
      <c r="L62" s="9" t="s">
        <v>119</v>
      </c>
      <c r="M62" s="9" t="s">
        <v>2006</v>
      </c>
      <c r="N62" s="9" t="s">
        <v>1307</v>
      </c>
      <c r="O62" s="253">
        <v>42915</v>
      </c>
      <c r="P62" s="52">
        <v>4940</v>
      </c>
    </row>
    <row r="63" spans="2:16" x14ac:dyDescent="0.25">
      <c r="B63" s="52">
        <v>61</v>
      </c>
      <c r="C63" s="9" t="s">
        <v>888</v>
      </c>
      <c r="D63" s="163" t="s">
        <v>1419</v>
      </c>
      <c r="E63" s="252" t="s">
        <v>1352</v>
      </c>
      <c r="F63" s="252" t="s">
        <v>1305</v>
      </c>
      <c r="G63" s="163">
        <v>756128016</v>
      </c>
      <c r="H63" s="164" t="s">
        <v>1402</v>
      </c>
      <c r="I63" s="163" t="s">
        <v>441</v>
      </c>
      <c r="J63" s="163" t="s">
        <v>79</v>
      </c>
      <c r="K63" s="9" t="s">
        <v>1306</v>
      </c>
      <c r="L63" s="9" t="s">
        <v>119</v>
      </c>
      <c r="M63" s="9" t="s">
        <v>2006</v>
      </c>
      <c r="N63" s="9" t="s">
        <v>1307</v>
      </c>
      <c r="O63" s="253">
        <v>42915</v>
      </c>
      <c r="P63" s="52">
        <v>4940</v>
      </c>
    </row>
    <row r="64" spans="2:16" x14ac:dyDescent="0.25">
      <c r="B64" s="52">
        <v>62</v>
      </c>
      <c r="C64" s="9" t="s">
        <v>888</v>
      </c>
      <c r="D64" s="163" t="s">
        <v>1420</v>
      </c>
      <c r="E64" s="252" t="s">
        <v>1352</v>
      </c>
      <c r="F64" s="252" t="s">
        <v>1305</v>
      </c>
      <c r="G64" s="163">
        <v>761520765</v>
      </c>
      <c r="H64" s="164" t="s">
        <v>1421</v>
      </c>
      <c r="I64" s="163" t="s">
        <v>441</v>
      </c>
      <c r="J64" s="163" t="s">
        <v>80</v>
      </c>
      <c r="K64" s="9" t="s">
        <v>1306</v>
      </c>
      <c r="L64" s="9" t="s">
        <v>119</v>
      </c>
      <c r="M64" s="9" t="s">
        <v>2006</v>
      </c>
      <c r="N64" s="9" t="s">
        <v>1307</v>
      </c>
      <c r="O64" s="253">
        <v>42915</v>
      </c>
      <c r="P64" s="52">
        <v>4890</v>
      </c>
    </row>
    <row r="65" spans="2:16" x14ac:dyDescent="0.25">
      <c r="B65" s="52">
        <v>63</v>
      </c>
      <c r="C65" s="9" t="s">
        <v>888</v>
      </c>
      <c r="D65" s="163" t="s">
        <v>1422</v>
      </c>
      <c r="E65" s="252" t="s">
        <v>1352</v>
      </c>
      <c r="F65" s="252" t="s">
        <v>1305</v>
      </c>
      <c r="G65" s="163">
        <v>761521140</v>
      </c>
      <c r="H65" s="164" t="s">
        <v>1423</v>
      </c>
      <c r="I65" s="163" t="s">
        <v>441</v>
      </c>
      <c r="J65" s="163" t="s">
        <v>80</v>
      </c>
      <c r="K65" s="9" t="s">
        <v>1306</v>
      </c>
      <c r="L65" s="9" t="s">
        <v>119</v>
      </c>
      <c r="M65" s="9" t="s">
        <v>2006</v>
      </c>
      <c r="N65" s="9" t="s">
        <v>1307</v>
      </c>
      <c r="O65" s="253">
        <v>42915</v>
      </c>
      <c r="P65" s="52">
        <v>4890</v>
      </c>
    </row>
    <row r="66" spans="2:16" x14ac:dyDescent="0.25">
      <c r="B66" s="52">
        <v>64</v>
      </c>
      <c r="C66" s="9" t="s">
        <v>888</v>
      </c>
      <c r="D66" s="163" t="s">
        <v>1424</v>
      </c>
      <c r="E66" s="252" t="s">
        <v>1352</v>
      </c>
      <c r="F66" s="252" t="s">
        <v>1305</v>
      </c>
      <c r="G66" s="163">
        <v>761520544</v>
      </c>
      <c r="H66" s="164" t="s">
        <v>1425</v>
      </c>
      <c r="I66" s="163" t="s">
        <v>441</v>
      </c>
      <c r="J66" s="163" t="s">
        <v>80</v>
      </c>
      <c r="K66" s="9" t="s">
        <v>1306</v>
      </c>
      <c r="L66" s="9" t="s">
        <v>119</v>
      </c>
      <c r="M66" s="9" t="s">
        <v>2006</v>
      </c>
      <c r="N66" s="9" t="s">
        <v>613</v>
      </c>
      <c r="O66" s="253">
        <v>42915</v>
      </c>
      <c r="P66" s="52">
        <v>5886</v>
      </c>
    </row>
    <row r="67" spans="2:16" x14ac:dyDescent="0.25">
      <c r="B67" s="52">
        <v>65</v>
      </c>
      <c r="C67" s="9" t="s">
        <v>888</v>
      </c>
      <c r="D67" s="163" t="s">
        <v>1426</v>
      </c>
      <c r="E67" s="252" t="s">
        <v>1352</v>
      </c>
      <c r="F67" s="252" t="s">
        <v>1305</v>
      </c>
      <c r="G67" s="163">
        <v>761520601</v>
      </c>
      <c r="H67" s="164" t="s">
        <v>1427</v>
      </c>
      <c r="I67" s="163" t="s">
        <v>441</v>
      </c>
      <c r="J67" s="163" t="s">
        <v>80</v>
      </c>
      <c r="K67" s="9" t="s">
        <v>1306</v>
      </c>
      <c r="L67" s="9" t="s">
        <v>119</v>
      </c>
      <c r="M67" s="9" t="s">
        <v>2006</v>
      </c>
      <c r="N67" s="9" t="s">
        <v>613</v>
      </c>
      <c r="O67" s="253">
        <v>42915</v>
      </c>
      <c r="P67" s="52">
        <v>5886</v>
      </c>
    </row>
    <row r="68" spans="2:16" x14ac:dyDescent="0.25">
      <c r="B68" s="52">
        <v>66</v>
      </c>
      <c r="C68" s="9" t="s">
        <v>888</v>
      </c>
      <c r="D68" s="163" t="s">
        <v>1428</v>
      </c>
      <c r="E68" s="252" t="s">
        <v>1352</v>
      </c>
      <c r="F68" s="252" t="s">
        <v>1305</v>
      </c>
      <c r="G68" s="163">
        <v>761520697</v>
      </c>
      <c r="H68" s="164" t="s">
        <v>1421</v>
      </c>
      <c r="I68" s="163" t="s">
        <v>441</v>
      </c>
      <c r="J68" s="163" t="s">
        <v>80</v>
      </c>
      <c r="K68" s="9" t="s">
        <v>1306</v>
      </c>
      <c r="L68" s="9" t="s">
        <v>119</v>
      </c>
      <c r="M68" s="9" t="s">
        <v>2006</v>
      </c>
      <c r="N68" s="9" t="s">
        <v>613</v>
      </c>
      <c r="O68" s="253">
        <v>42915</v>
      </c>
      <c r="P68" s="52">
        <v>5886</v>
      </c>
    </row>
    <row r="69" spans="2:16" x14ac:dyDescent="0.25">
      <c r="B69" s="52">
        <v>67</v>
      </c>
      <c r="C69" s="9" t="s">
        <v>888</v>
      </c>
      <c r="D69" s="163" t="s">
        <v>1429</v>
      </c>
      <c r="E69" s="252" t="s">
        <v>1352</v>
      </c>
      <c r="F69" s="252" t="s">
        <v>1305</v>
      </c>
      <c r="G69" s="163">
        <v>761521269</v>
      </c>
      <c r="H69" s="164" t="s">
        <v>1430</v>
      </c>
      <c r="I69" s="52" t="s">
        <v>441</v>
      </c>
      <c r="J69" s="163" t="s">
        <v>69</v>
      </c>
      <c r="K69" s="9" t="s">
        <v>1306</v>
      </c>
      <c r="L69" s="9" t="s">
        <v>119</v>
      </c>
      <c r="M69" s="9" t="s">
        <v>2006</v>
      </c>
      <c r="N69" s="9" t="s">
        <v>613</v>
      </c>
      <c r="O69" s="253">
        <v>42915</v>
      </c>
      <c r="P69" s="52">
        <v>5886</v>
      </c>
    </row>
    <row r="70" spans="2:16" x14ac:dyDescent="0.25">
      <c r="B70" s="52">
        <v>68</v>
      </c>
      <c r="C70" s="9" t="s">
        <v>888</v>
      </c>
      <c r="D70" s="163" t="s">
        <v>1431</v>
      </c>
      <c r="E70" s="252" t="s">
        <v>1352</v>
      </c>
      <c r="F70" s="252" t="s">
        <v>1305</v>
      </c>
      <c r="G70" s="163">
        <v>761520598</v>
      </c>
      <c r="H70" s="164" t="s">
        <v>1432</v>
      </c>
      <c r="I70" s="163" t="s">
        <v>441</v>
      </c>
      <c r="J70" s="163" t="s">
        <v>80</v>
      </c>
      <c r="K70" s="9" t="s">
        <v>1306</v>
      </c>
      <c r="L70" s="9" t="s">
        <v>119</v>
      </c>
      <c r="M70" s="9" t="s">
        <v>2006</v>
      </c>
      <c r="N70" s="9" t="s">
        <v>613</v>
      </c>
      <c r="O70" s="253">
        <v>42915</v>
      </c>
      <c r="P70" s="52">
        <v>5445</v>
      </c>
    </row>
    <row r="71" spans="2:16" x14ac:dyDescent="0.25">
      <c r="B71" s="52">
        <v>69</v>
      </c>
      <c r="C71" s="9" t="s">
        <v>888</v>
      </c>
      <c r="D71" s="163" t="s">
        <v>1433</v>
      </c>
      <c r="E71" s="252" t="s">
        <v>1352</v>
      </c>
      <c r="F71" s="252" t="s">
        <v>1305</v>
      </c>
      <c r="G71" s="163">
        <v>761520803</v>
      </c>
      <c r="H71" s="164" t="s">
        <v>1378</v>
      </c>
      <c r="I71" s="163" t="s">
        <v>441</v>
      </c>
      <c r="J71" s="163" t="s">
        <v>79</v>
      </c>
      <c r="K71" s="9" t="s">
        <v>1306</v>
      </c>
      <c r="L71" s="9" t="s">
        <v>119</v>
      </c>
      <c r="M71" s="9" t="s">
        <v>2006</v>
      </c>
      <c r="N71" s="9" t="s">
        <v>613</v>
      </c>
      <c r="O71" s="253">
        <v>42915</v>
      </c>
      <c r="P71" s="52">
        <v>5445</v>
      </c>
    </row>
    <row r="72" spans="2:16" x14ac:dyDescent="0.25">
      <c r="B72" s="52">
        <v>70</v>
      </c>
      <c r="C72" s="9" t="s">
        <v>888</v>
      </c>
      <c r="D72" s="163" t="s">
        <v>1434</v>
      </c>
      <c r="E72" s="252" t="s">
        <v>1352</v>
      </c>
      <c r="F72" s="252" t="s">
        <v>1305</v>
      </c>
      <c r="G72" s="163">
        <v>761521136</v>
      </c>
      <c r="H72" s="164" t="s">
        <v>1435</v>
      </c>
      <c r="I72" s="163" t="s">
        <v>441</v>
      </c>
      <c r="J72" s="163" t="s">
        <v>80</v>
      </c>
      <c r="K72" s="9" t="s">
        <v>1306</v>
      </c>
      <c r="L72" s="9" t="s">
        <v>119</v>
      </c>
      <c r="M72" s="9" t="s">
        <v>2006</v>
      </c>
      <c r="N72" s="9" t="s">
        <v>613</v>
      </c>
      <c r="O72" s="253">
        <v>42915</v>
      </c>
      <c r="P72" s="52">
        <v>5445</v>
      </c>
    </row>
    <row r="73" spans="2:16" x14ac:dyDescent="0.25">
      <c r="B73" s="52">
        <v>71</v>
      </c>
      <c r="C73" s="9" t="s">
        <v>888</v>
      </c>
      <c r="D73" s="163" t="s">
        <v>1436</v>
      </c>
      <c r="E73" s="252" t="s">
        <v>1352</v>
      </c>
      <c r="F73" s="252" t="s">
        <v>1305</v>
      </c>
      <c r="G73" s="163">
        <v>761520805</v>
      </c>
      <c r="H73" s="164" t="s">
        <v>1437</v>
      </c>
      <c r="I73" s="163" t="s">
        <v>441</v>
      </c>
      <c r="J73" s="163" t="s">
        <v>80</v>
      </c>
      <c r="K73" s="9" t="s">
        <v>1306</v>
      </c>
      <c r="L73" s="9" t="s">
        <v>119</v>
      </c>
      <c r="M73" s="9" t="s">
        <v>2006</v>
      </c>
      <c r="N73" s="9" t="s">
        <v>622</v>
      </c>
      <c r="O73" s="253">
        <v>42916</v>
      </c>
      <c r="P73" s="52">
        <v>4890</v>
      </c>
    </row>
    <row r="74" spans="2:16" x14ac:dyDescent="0.25">
      <c r="B74" s="52">
        <v>72</v>
      </c>
      <c r="C74" s="9" t="s">
        <v>888</v>
      </c>
      <c r="D74" s="163" t="s">
        <v>1438</v>
      </c>
      <c r="E74" s="252" t="s">
        <v>1352</v>
      </c>
      <c r="F74" s="252" t="s">
        <v>1305</v>
      </c>
      <c r="G74" s="163">
        <v>761520714</v>
      </c>
      <c r="H74" s="164" t="s">
        <v>1439</v>
      </c>
      <c r="I74" s="163" t="s">
        <v>441</v>
      </c>
      <c r="J74" s="163" t="s">
        <v>80</v>
      </c>
      <c r="K74" s="9" t="s">
        <v>1306</v>
      </c>
      <c r="L74" s="9" t="s">
        <v>119</v>
      </c>
      <c r="M74" s="9" t="s">
        <v>2006</v>
      </c>
      <c r="N74" s="9" t="s">
        <v>622</v>
      </c>
      <c r="O74" s="253">
        <v>42916</v>
      </c>
      <c r="P74" s="52">
        <v>4890</v>
      </c>
    </row>
    <row r="75" spans="2:16" x14ac:dyDescent="0.25">
      <c r="B75" s="52">
        <v>73</v>
      </c>
      <c r="C75" s="9" t="s">
        <v>888</v>
      </c>
      <c r="D75" s="163" t="s">
        <v>1440</v>
      </c>
      <c r="E75" s="252" t="s">
        <v>1352</v>
      </c>
      <c r="F75" s="252" t="s">
        <v>1305</v>
      </c>
      <c r="G75" s="163">
        <v>761520688</v>
      </c>
      <c r="H75" s="164" t="s">
        <v>1441</v>
      </c>
      <c r="I75" s="163" t="s">
        <v>441</v>
      </c>
      <c r="J75" s="163" t="s">
        <v>80</v>
      </c>
      <c r="K75" s="9" t="s">
        <v>1306</v>
      </c>
      <c r="L75" s="9" t="s">
        <v>119</v>
      </c>
      <c r="M75" s="9" t="s">
        <v>2006</v>
      </c>
      <c r="N75" s="9" t="s">
        <v>622</v>
      </c>
      <c r="O75" s="253">
        <v>42916</v>
      </c>
      <c r="P75" s="52">
        <v>4890</v>
      </c>
    </row>
    <row r="76" spans="2:16" x14ac:dyDescent="0.25">
      <c r="B76" s="52">
        <v>74</v>
      </c>
      <c r="C76" s="9" t="s">
        <v>888</v>
      </c>
      <c r="D76" s="163" t="s">
        <v>1442</v>
      </c>
      <c r="E76" s="252" t="s">
        <v>1352</v>
      </c>
      <c r="F76" s="252" t="s">
        <v>1305</v>
      </c>
      <c r="G76" s="163">
        <v>761520897</v>
      </c>
      <c r="H76" s="164" t="s">
        <v>1443</v>
      </c>
      <c r="I76" s="163" t="s">
        <v>441</v>
      </c>
      <c r="J76" s="163" t="s">
        <v>80</v>
      </c>
      <c r="K76" s="9" t="s">
        <v>1306</v>
      </c>
      <c r="L76" s="9" t="s">
        <v>119</v>
      </c>
      <c r="M76" s="9" t="s">
        <v>2006</v>
      </c>
      <c r="N76" s="9" t="s">
        <v>622</v>
      </c>
      <c r="O76" s="253">
        <v>42916</v>
      </c>
      <c r="P76" s="52">
        <v>4890</v>
      </c>
    </row>
    <row r="77" spans="2:16" x14ac:dyDescent="0.25">
      <c r="B77" s="52">
        <v>75</v>
      </c>
      <c r="C77" s="9" t="s">
        <v>888</v>
      </c>
      <c r="D77" s="163" t="s">
        <v>1444</v>
      </c>
      <c r="E77" s="252" t="s">
        <v>1352</v>
      </c>
      <c r="F77" s="252" t="s">
        <v>1305</v>
      </c>
      <c r="G77" s="163">
        <v>761520017</v>
      </c>
      <c r="H77" s="164" t="s">
        <v>1441</v>
      </c>
      <c r="I77" s="163" t="s">
        <v>441</v>
      </c>
      <c r="J77" s="163" t="s">
        <v>80</v>
      </c>
      <c r="K77" s="9" t="s">
        <v>1306</v>
      </c>
      <c r="L77" s="9" t="s">
        <v>119</v>
      </c>
      <c r="M77" s="9" t="s">
        <v>2006</v>
      </c>
      <c r="N77" s="9" t="s">
        <v>622</v>
      </c>
      <c r="O77" s="253">
        <v>42916</v>
      </c>
      <c r="P77" s="52">
        <v>4890</v>
      </c>
    </row>
    <row r="78" spans="2:16" x14ac:dyDescent="0.25">
      <c r="B78" s="52">
        <v>76</v>
      </c>
      <c r="C78" s="9" t="s">
        <v>888</v>
      </c>
      <c r="D78" s="163" t="s">
        <v>1445</v>
      </c>
      <c r="E78" s="252" t="s">
        <v>1352</v>
      </c>
      <c r="F78" s="252" t="s">
        <v>1305</v>
      </c>
      <c r="G78" s="163">
        <v>761521320</v>
      </c>
      <c r="H78" s="164" t="s">
        <v>1435</v>
      </c>
      <c r="I78" s="163" t="s">
        <v>441</v>
      </c>
      <c r="J78" s="163" t="s">
        <v>80</v>
      </c>
      <c r="K78" s="9" t="s">
        <v>1306</v>
      </c>
      <c r="L78" s="9" t="s">
        <v>119</v>
      </c>
      <c r="M78" s="9" t="s">
        <v>2006</v>
      </c>
      <c r="N78" s="9" t="s">
        <v>622</v>
      </c>
      <c r="O78" s="253">
        <v>42916</v>
      </c>
      <c r="P78" s="52">
        <v>4890</v>
      </c>
    </row>
    <row r="79" spans="2:16" x14ac:dyDescent="0.25">
      <c r="B79" s="52">
        <v>77</v>
      </c>
      <c r="C79" s="9" t="s">
        <v>888</v>
      </c>
      <c r="D79" s="163" t="s">
        <v>1446</v>
      </c>
      <c r="E79" s="252" t="s">
        <v>1352</v>
      </c>
      <c r="F79" s="252" t="s">
        <v>1305</v>
      </c>
      <c r="G79" s="163">
        <v>761521207</v>
      </c>
      <c r="H79" s="164" t="s">
        <v>1443</v>
      </c>
      <c r="I79" s="163" t="s">
        <v>441</v>
      </c>
      <c r="J79" s="163" t="s">
        <v>80</v>
      </c>
      <c r="K79" s="9" t="s">
        <v>1306</v>
      </c>
      <c r="L79" s="9" t="s">
        <v>119</v>
      </c>
      <c r="M79" s="9" t="s">
        <v>2006</v>
      </c>
      <c r="N79" s="9" t="s">
        <v>622</v>
      </c>
      <c r="O79" s="253">
        <v>42916</v>
      </c>
      <c r="P79" s="52">
        <v>4890</v>
      </c>
    </row>
    <row r="80" spans="2:16" x14ac:dyDescent="0.25">
      <c r="B80" s="52">
        <v>78</v>
      </c>
      <c r="C80" s="9" t="s">
        <v>888</v>
      </c>
      <c r="D80" s="163" t="s">
        <v>1447</v>
      </c>
      <c r="E80" s="252" t="s">
        <v>1352</v>
      </c>
      <c r="F80" s="252" t="s">
        <v>1305</v>
      </c>
      <c r="G80" s="163">
        <v>761521206</v>
      </c>
      <c r="H80" s="164" t="s">
        <v>1448</v>
      </c>
      <c r="I80" s="163" t="s">
        <v>441</v>
      </c>
      <c r="J80" s="163" t="s">
        <v>81</v>
      </c>
      <c r="K80" s="9" t="s">
        <v>1306</v>
      </c>
      <c r="L80" s="9" t="s">
        <v>119</v>
      </c>
      <c r="M80" s="9" t="s">
        <v>2006</v>
      </c>
      <c r="N80" s="9" t="s">
        <v>622</v>
      </c>
      <c r="O80" s="253">
        <v>42916</v>
      </c>
      <c r="P80" s="52">
        <v>4890</v>
      </c>
    </row>
    <row r="81" spans="2:16" x14ac:dyDescent="0.25">
      <c r="B81" s="52">
        <v>79</v>
      </c>
      <c r="C81" s="9" t="s">
        <v>888</v>
      </c>
      <c r="D81" s="163" t="s">
        <v>1449</v>
      </c>
      <c r="E81" s="252" t="s">
        <v>1330</v>
      </c>
      <c r="F81" s="252" t="s">
        <v>1305</v>
      </c>
      <c r="G81" s="163">
        <v>755391315</v>
      </c>
      <c r="H81" s="164" t="s">
        <v>1450</v>
      </c>
      <c r="I81" s="163" t="s">
        <v>441</v>
      </c>
      <c r="J81" s="163" t="s">
        <v>78</v>
      </c>
      <c r="K81" s="9" t="s">
        <v>1306</v>
      </c>
      <c r="L81" s="9" t="s">
        <v>119</v>
      </c>
      <c r="M81" s="9" t="s">
        <v>2006</v>
      </c>
      <c r="N81" s="9" t="s">
        <v>1307</v>
      </c>
      <c r="O81" s="253">
        <v>42915</v>
      </c>
      <c r="P81" s="52">
        <v>4890</v>
      </c>
    </row>
    <row r="82" spans="2:16" x14ac:dyDescent="0.25">
      <c r="B82" s="52">
        <v>80</v>
      </c>
      <c r="C82" s="9" t="s">
        <v>888</v>
      </c>
      <c r="D82" s="163" t="s">
        <v>1451</v>
      </c>
      <c r="E82" s="252" t="s">
        <v>1330</v>
      </c>
      <c r="F82" s="252" t="s">
        <v>1305</v>
      </c>
      <c r="G82" s="163">
        <v>755391032</v>
      </c>
      <c r="H82" s="164" t="s">
        <v>1452</v>
      </c>
      <c r="I82" s="163" t="s">
        <v>441</v>
      </c>
      <c r="J82" s="163" t="s">
        <v>81</v>
      </c>
      <c r="K82" s="9" t="s">
        <v>1306</v>
      </c>
      <c r="L82" s="9" t="s">
        <v>119</v>
      </c>
      <c r="M82" s="9" t="s">
        <v>2006</v>
      </c>
      <c r="N82" s="9" t="s">
        <v>1307</v>
      </c>
      <c r="O82" s="253">
        <v>42915</v>
      </c>
      <c r="P82" s="52">
        <v>4890</v>
      </c>
    </row>
    <row r="83" spans="2:16" x14ac:dyDescent="0.25">
      <c r="B83" s="52">
        <v>81</v>
      </c>
      <c r="C83" s="9" t="s">
        <v>888</v>
      </c>
      <c r="D83" s="163" t="s">
        <v>1453</v>
      </c>
      <c r="E83" s="252" t="s">
        <v>1352</v>
      </c>
      <c r="F83" s="252" t="s">
        <v>1305</v>
      </c>
      <c r="G83" s="163">
        <v>761521116</v>
      </c>
      <c r="H83" s="164" t="s">
        <v>1998</v>
      </c>
      <c r="I83" s="163" t="s">
        <v>441</v>
      </c>
      <c r="J83" s="163" t="s">
        <v>78</v>
      </c>
      <c r="K83" s="9" t="s">
        <v>1306</v>
      </c>
      <c r="L83" s="9" t="s">
        <v>119</v>
      </c>
      <c r="M83" s="9" t="s">
        <v>2006</v>
      </c>
      <c r="N83" s="9" t="s">
        <v>622</v>
      </c>
      <c r="O83" s="253">
        <v>42916</v>
      </c>
      <c r="P83" s="52">
        <v>4890</v>
      </c>
    </row>
    <row r="84" spans="2:16" x14ac:dyDescent="0.25">
      <c r="B84" s="52">
        <v>82</v>
      </c>
      <c r="C84" s="9" t="s">
        <v>888</v>
      </c>
      <c r="D84" s="163" t="s">
        <v>1454</v>
      </c>
      <c r="E84" s="252" t="s">
        <v>1352</v>
      </c>
      <c r="F84" s="252" t="s">
        <v>1305</v>
      </c>
      <c r="G84" s="163">
        <v>761521319</v>
      </c>
      <c r="H84" s="164" t="s">
        <v>1998</v>
      </c>
      <c r="I84" s="163" t="s">
        <v>441</v>
      </c>
      <c r="J84" s="163" t="s">
        <v>78</v>
      </c>
      <c r="K84" s="9" t="s">
        <v>1306</v>
      </c>
      <c r="L84" s="9" t="s">
        <v>119</v>
      </c>
      <c r="M84" s="9" t="s">
        <v>2006</v>
      </c>
      <c r="N84" s="9" t="s">
        <v>622</v>
      </c>
      <c r="O84" s="253">
        <v>42916</v>
      </c>
      <c r="P84" s="52">
        <v>4890</v>
      </c>
    </row>
    <row r="85" spans="2:16" x14ac:dyDescent="0.25">
      <c r="B85" s="52">
        <v>83</v>
      </c>
      <c r="C85" s="9" t="s">
        <v>888</v>
      </c>
      <c r="D85" s="163" t="s">
        <v>1455</v>
      </c>
      <c r="E85" s="252" t="s">
        <v>1352</v>
      </c>
      <c r="F85" s="252" t="s">
        <v>1305</v>
      </c>
      <c r="G85" s="163">
        <v>761520898</v>
      </c>
      <c r="H85" s="164" t="s">
        <v>1998</v>
      </c>
      <c r="I85" s="163" t="s">
        <v>441</v>
      </c>
      <c r="J85" s="163" t="s">
        <v>78</v>
      </c>
      <c r="K85" s="9" t="s">
        <v>1306</v>
      </c>
      <c r="L85" s="9" t="s">
        <v>119</v>
      </c>
      <c r="M85" s="9" t="s">
        <v>2006</v>
      </c>
      <c r="N85" s="9" t="s">
        <v>622</v>
      </c>
      <c r="O85" s="253">
        <v>42916</v>
      </c>
      <c r="P85" s="52">
        <v>4890</v>
      </c>
    </row>
    <row r="86" spans="2:16" x14ac:dyDescent="0.25">
      <c r="B86" s="52">
        <v>84</v>
      </c>
      <c r="C86" s="9" t="s">
        <v>888</v>
      </c>
      <c r="D86" s="163" t="s">
        <v>1456</v>
      </c>
      <c r="E86" s="252" t="s">
        <v>1304</v>
      </c>
      <c r="F86" s="252" t="s">
        <v>1585</v>
      </c>
      <c r="G86" s="163">
        <v>756760795</v>
      </c>
      <c r="H86" s="164" t="s">
        <v>1457</v>
      </c>
      <c r="I86" s="163" t="s">
        <v>441</v>
      </c>
      <c r="J86" s="163" t="s">
        <v>80</v>
      </c>
      <c r="K86" s="9" t="s">
        <v>1306</v>
      </c>
      <c r="L86" s="9" t="s">
        <v>119</v>
      </c>
      <c r="M86" s="9" t="s">
        <v>2006</v>
      </c>
      <c r="N86" s="9" t="s">
        <v>622</v>
      </c>
      <c r="O86" s="253">
        <v>42916</v>
      </c>
      <c r="P86" s="52">
        <v>4890</v>
      </c>
    </row>
    <row r="87" spans="2:16" x14ac:dyDescent="0.25">
      <c r="B87" s="52">
        <v>85</v>
      </c>
      <c r="C87" s="9" t="s">
        <v>888</v>
      </c>
      <c r="D87" s="163" t="s">
        <v>1458</v>
      </c>
      <c r="E87" s="252" t="s">
        <v>1304</v>
      </c>
      <c r="F87" s="164" t="s">
        <v>1305</v>
      </c>
      <c r="G87" s="163">
        <v>737068681</v>
      </c>
      <c r="H87" s="164" t="s">
        <v>1999</v>
      </c>
      <c r="I87" s="163" t="s">
        <v>441</v>
      </c>
      <c r="J87" s="163" t="s">
        <v>78</v>
      </c>
      <c r="K87" s="9" t="s">
        <v>1306</v>
      </c>
      <c r="L87" s="9" t="s">
        <v>119</v>
      </c>
      <c r="M87" s="9" t="s">
        <v>2006</v>
      </c>
      <c r="N87" s="9" t="s">
        <v>622</v>
      </c>
      <c r="O87" s="253">
        <v>42916</v>
      </c>
      <c r="P87" s="52">
        <v>4890</v>
      </c>
    </row>
    <row r="88" spans="2:16" x14ac:dyDescent="0.25">
      <c r="B88" s="52">
        <v>86</v>
      </c>
      <c r="C88" s="9" t="s">
        <v>888</v>
      </c>
      <c r="D88" s="163" t="s">
        <v>1459</v>
      </c>
      <c r="E88" s="252" t="s">
        <v>1304</v>
      </c>
      <c r="F88" s="164" t="s">
        <v>1305</v>
      </c>
      <c r="G88" s="163">
        <v>737068626</v>
      </c>
      <c r="H88" s="164" t="s">
        <v>1460</v>
      </c>
      <c r="I88" s="163" t="s">
        <v>441</v>
      </c>
      <c r="J88" s="163" t="s">
        <v>79</v>
      </c>
      <c r="K88" s="9" t="s">
        <v>1306</v>
      </c>
      <c r="L88" s="9" t="s">
        <v>119</v>
      </c>
      <c r="M88" s="9" t="s">
        <v>2006</v>
      </c>
      <c r="N88" s="9" t="s">
        <v>622</v>
      </c>
      <c r="O88" s="253">
        <v>42916</v>
      </c>
      <c r="P88" s="52">
        <v>4890</v>
      </c>
    </row>
    <row r="89" spans="2:16" x14ac:dyDescent="0.25">
      <c r="B89" s="52">
        <v>87</v>
      </c>
      <c r="C89" s="9" t="s">
        <v>888</v>
      </c>
      <c r="D89" s="163" t="s">
        <v>1461</v>
      </c>
      <c r="E89" s="252" t="s">
        <v>1304</v>
      </c>
      <c r="F89" s="252" t="s">
        <v>1585</v>
      </c>
      <c r="G89" s="163">
        <v>737068672</v>
      </c>
      <c r="H89" s="164" t="s">
        <v>1609</v>
      </c>
      <c r="I89" s="163" t="s">
        <v>441</v>
      </c>
      <c r="J89" s="163" t="s">
        <v>78</v>
      </c>
      <c r="K89" s="9" t="s">
        <v>1306</v>
      </c>
      <c r="L89" s="9" t="s">
        <v>119</v>
      </c>
      <c r="M89" s="9" t="s">
        <v>2006</v>
      </c>
      <c r="N89" s="9" t="s">
        <v>622</v>
      </c>
      <c r="O89" s="253">
        <v>42916</v>
      </c>
      <c r="P89" s="52">
        <v>4890</v>
      </c>
    </row>
    <row r="90" spans="2:16" x14ac:dyDescent="0.25">
      <c r="B90" s="52">
        <v>88</v>
      </c>
      <c r="C90" s="9" t="s">
        <v>888</v>
      </c>
      <c r="D90" s="163" t="s">
        <v>924</v>
      </c>
      <c r="E90" s="252" t="s">
        <v>1304</v>
      </c>
      <c r="F90" s="164" t="s">
        <v>1305</v>
      </c>
      <c r="G90" s="163">
        <v>737069503</v>
      </c>
      <c r="H90" s="164" t="s">
        <v>925</v>
      </c>
      <c r="I90" s="163" t="s">
        <v>441</v>
      </c>
      <c r="J90" s="163" t="s">
        <v>69</v>
      </c>
      <c r="K90" s="9" t="s">
        <v>1306</v>
      </c>
      <c r="L90" s="9" t="s">
        <v>119</v>
      </c>
      <c r="M90" s="9" t="s">
        <v>2006</v>
      </c>
      <c r="N90" s="9" t="s">
        <v>622</v>
      </c>
      <c r="O90" s="253">
        <v>42916</v>
      </c>
      <c r="P90" s="52">
        <v>4890</v>
      </c>
    </row>
    <row r="91" spans="2:16" x14ac:dyDescent="0.25">
      <c r="B91" s="52">
        <v>89</v>
      </c>
      <c r="C91" s="9" t="s">
        <v>888</v>
      </c>
      <c r="D91" s="163" t="s">
        <v>1462</v>
      </c>
      <c r="E91" s="252" t="s">
        <v>1304</v>
      </c>
      <c r="F91" s="252" t="s">
        <v>1585</v>
      </c>
      <c r="G91" s="163">
        <v>737068655</v>
      </c>
      <c r="H91" s="164" t="s">
        <v>1463</v>
      </c>
      <c r="I91" s="163" t="s">
        <v>441</v>
      </c>
      <c r="J91" s="163" t="s">
        <v>79</v>
      </c>
      <c r="K91" s="9" t="s">
        <v>1306</v>
      </c>
      <c r="L91" s="9" t="s">
        <v>119</v>
      </c>
      <c r="M91" s="9" t="s">
        <v>2006</v>
      </c>
      <c r="N91" s="9" t="s">
        <v>622</v>
      </c>
      <c r="O91" s="253">
        <v>42916</v>
      </c>
      <c r="P91" s="52">
        <v>4890</v>
      </c>
    </row>
    <row r="92" spans="2:16" x14ac:dyDescent="0.25">
      <c r="B92" s="52">
        <v>90</v>
      </c>
      <c r="C92" s="9" t="s">
        <v>888</v>
      </c>
      <c r="D92" s="163" t="s">
        <v>1464</v>
      </c>
      <c r="E92" s="252" t="s">
        <v>1304</v>
      </c>
      <c r="F92" s="164" t="s">
        <v>1305</v>
      </c>
      <c r="G92" s="163">
        <v>737068628</v>
      </c>
      <c r="H92" s="164" t="s">
        <v>1465</v>
      </c>
      <c r="I92" s="163" t="s">
        <v>441</v>
      </c>
      <c r="J92" s="163" t="s">
        <v>79</v>
      </c>
      <c r="K92" s="9" t="s">
        <v>1306</v>
      </c>
      <c r="L92" s="9" t="s">
        <v>119</v>
      </c>
      <c r="M92" s="9" t="s">
        <v>2006</v>
      </c>
      <c r="N92" s="9" t="s">
        <v>622</v>
      </c>
      <c r="O92" s="253">
        <v>42916</v>
      </c>
      <c r="P92" s="52">
        <v>4890</v>
      </c>
    </row>
    <row r="93" spans="2:16" x14ac:dyDescent="0.25">
      <c r="B93" s="52">
        <v>91</v>
      </c>
      <c r="C93" s="9" t="s">
        <v>888</v>
      </c>
      <c r="D93" s="163" t="s">
        <v>1466</v>
      </c>
      <c r="E93" s="252" t="s">
        <v>1304</v>
      </c>
      <c r="F93" s="164" t="s">
        <v>1305</v>
      </c>
      <c r="G93" s="163">
        <v>737068568</v>
      </c>
      <c r="H93" s="164" t="s">
        <v>1467</v>
      </c>
      <c r="I93" s="163" t="s">
        <v>441</v>
      </c>
      <c r="J93" s="193" t="s">
        <v>1323</v>
      </c>
      <c r="K93" s="9" t="s">
        <v>1306</v>
      </c>
      <c r="L93" s="9" t="s">
        <v>119</v>
      </c>
      <c r="M93" s="9" t="s">
        <v>2006</v>
      </c>
      <c r="N93" s="9" t="s">
        <v>622</v>
      </c>
      <c r="O93" s="253">
        <v>42916</v>
      </c>
      <c r="P93" s="52">
        <v>4890</v>
      </c>
    </row>
    <row r="94" spans="2:16" x14ac:dyDescent="0.25">
      <c r="B94" s="52">
        <v>92</v>
      </c>
      <c r="C94" s="9" t="s">
        <v>888</v>
      </c>
      <c r="D94" s="163" t="s">
        <v>1468</v>
      </c>
      <c r="E94" s="252" t="s">
        <v>1330</v>
      </c>
      <c r="F94" s="164" t="s">
        <v>1305</v>
      </c>
      <c r="G94" s="163">
        <v>804572574</v>
      </c>
      <c r="H94" s="164" t="s">
        <v>1469</v>
      </c>
      <c r="I94" s="163" t="s">
        <v>441</v>
      </c>
      <c r="J94" s="163" t="s">
        <v>79</v>
      </c>
      <c r="K94" s="9" t="s">
        <v>1306</v>
      </c>
      <c r="L94" s="163" t="s">
        <v>119</v>
      </c>
      <c r="M94" s="9" t="s">
        <v>2006</v>
      </c>
      <c r="N94" s="52">
        <v>659</v>
      </c>
      <c r="O94" s="253">
        <v>43039</v>
      </c>
      <c r="P94" s="52">
        <v>4890</v>
      </c>
    </row>
    <row r="95" spans="2:16" hidden="1" x14ac:dyDescent="0.25">
      <c r="B95" s="52">
        <v>93</v>
      </c>
      <c r="C95" s="313" t="s">
        <v>888</v>
      </c>
      <c r="D95" s="163" t="s">
        <v>1471</v>
      </c>
      <c r="E95" s="164" t="s">
        <v>1352</v>
      </c>
      <c r="F95" s="164" t="s">
        <v>1470</v>
      </c>
      <c r="G95" s="163">
        <v>175041018</v>
      </c>
      <c r="H95" s="194" t="s">
        <v>1472</v>
      </c>
      <c r="I95" s="163" t="s">
        <v>441</v>
      </c>
      <c r="J95" s="163" t="s">
        <v>185</v>
      </c>
      <c r="K95" s="9" t="s">
        <v>1306</v>
      </c>
      <c r="L95" s="163" t="s">
        <v>119</v>
      </c>
      <c r="M95" s="163" t="s">
        <v>2019</v>
      </c>
      <c r="N95" s="314">
        <v>368</v>
      </c>
      <c r="O95" s="262">
        <v>43292</v>
      </c>
      <c r="P95" s="314">
        <v>7621</v>
      </c>
    </row>
    <row r="96" spans="2:16" hidden="1" x14ac:dyDescent="0.25">
      <c r="B96" s="52">
        <v>94</v>
      </c>
      <c r="C96" s="313" t="s">
        <v>888</v>
      </c>
      <c r="D96" s="163" t="s">
        <v>1473</v>
      </c>
      <c r="E96" s="164" t="s">
        <v>1352</v>
      </c>
      <c r="F96" s="164" t="s">
        <v>1470</v>
      </c>
      <c r="G96" s="163">
        <v>175040906</v>
      </c>
      <c r="H96" s="194" t="s">
        <v>1474</v>
      </c>
      <c r="I96" s="163" t="s">
        <v>441</v>
      </c>
      <c r="J96" s="163" t="s">
        <v>920</v>
      </c>
      <c r="K96" s="9" t="s">
        <v>1306</v>
      </c>
      <c r="L96" s="163" t="s">
        <v>119</v>
      </c>
      <c r="M96" s="163" t="s">
        <v>2019</v>
      </c>
      <c r="N96" s="314">
        <v>368</v>
      </c>
      <c r="O96" s="262">
        <v>43292</v>
      </c>
      <c r="P96" s="314">
        <v>7621</v>
      </c>
    </row>
    <row r="97" spans="2:16" hidden="1" x14ac:dyDescent="0.25">
      <c r="B97" s="52">
        <v>95</v>
      </c>
      <c r="C97" s="313" t="s">
        <v>888</v>
      </c>
      <c r="D97" s="163" t="s">
        <v>1475</v>
      </c>
      <c r="E97" s="164" t="s">
        <v>1352</v>
      </c>
      <c r="F97" s="164" t="s">
        <v>1470</v>
      </c>
      <c r="G97" s="163">
        <v>175040899</v>
      </c>
      <c r="H97" s="194" t="s">
        <v>1476</v>
      </c>
      <c r="I97" s="163" t="s">
        <v>441</v>
      </c>
      <c r="J97" s="163" t="s">
        <v>185</v>
      </c>
      <c r="K97" s="9" t="s">
        <v>1306</v>
      </c>
      <c r="L97" s="163" t="s">
        <v>119</v>
      </c>
      <c r="M97" s="163" t="s">
        <v>2019</v>
      </c>
      <c r="N97" s="314">
        <v>368</v>
      </c>
      <c r="O97" s="262">
        <v>43292</v>
      </c>
      <c r="P97" s="314">
        <v>7621</v>
      </c>
    </row>
    <row r="98" spans="2:16" hidden="1" x14ac:dyDescent="0.25">
      <c r="B98" s="52">
        <v>96</v>
      </c>
      <c r="C98" s="313" t="s">
        <v>888</v>
      </c>
      <c r="D98" s="163" t="s">
        <v>1477</v>
      </c>
      <c r="E98" s="164" t="s">
        <v>1352</v>
      </c>
      <c r="F98" s="164" t="s">
        <v>1470</v>
      </c>
      <c r="G98" s="163">
        <v>175041058</v>
      </c>
      <c r="H98" s="194" t="s">
        <v>1478</v>
      </c>
      <c r="I98" s="163" t="s">
        <v>441</v>
      </c>
      <c r="J98" s="163" t="s">
        <v>185</v>
      </c>
      <c r="K98" s="9" t="s">
        <v>1306</v>
      </c>
      <c r="L98" s="163" t="s">
        <v>119</v>
      </c>
      <c r="M98" s="163" t="s">
        <v>2019</v>
      </c>
      <c r="N98" s="314">
        <v>368</v>
      </c>
      <c r="O98" s="262">
        <v>43292</v>
      </c>
      <c r="P98" s="314">
        <v>7621</v>
      </c>
    </row>
    <row r="99" spans="2:16" hidden="1" x14ac:dyDescent="0.25">
      <c r="B99" s="52">
        <v>97</v>
      </c>
      <c r="C99" s="313" t="s">
        <v>888</v>
      </c>
      <c r="D99" s="163" t="s">
        <v>1479</v>
      </c>
      <c r="E99" s="164" t="s">
        <v>1352</v>
      </c>
      <c r="F99" s="164" t="s">
        <v>1470</v>
      </c>
      <c r="G99" s="163">
        <v>175040911</v>
      </c>
      <c r="H99" s="194" t="s">
        <v>1480</v>
      </c>
      <c r="I99" s="163" t="s">
        <v>441</v>
      </c>
      <c r="J99" s="163" t="s">
        <v>185</v>
      </c>
      <c r="K99" s="9" t="s">
        <v>1306</v>
      </c>
      <c r="L99" s="163" t="s">
        <v>119</v>
      </c>
      <c r="M99" s="163" t="s">
        <v>2019</v>
      </c>
      <c r="N99" s="314">
        <v>368</v>
      </c>
      <c r="O99" s="262">
        <v>43292</v>
      </c>
      <c r="P99" s="314">
        <v>7621</v>
      </c>
    </row>
    <row r="100" spans="2:16" hidden="1" x14ac:dyDescent="0.25">
      <c r="B100" s="52">
        <v>98</v>
      </c>
      <c r="C100" s="313" t="s">
        <v>888</v>
      </c>
      <c r="D100" s="163" t="s">
        <v>1481</v>
      </c>
      <c r="E100" s="164" t="s">
        <v>1352</v>
      </c>
      <c r="F100" s="164" t="s">
        <v>1470</v>
      </c>
      <c r="G100" s="163">
        <v>175040900</v>
      </c>
      <c r="H100" s="194" t="s">
        <v>1482</v>
      </c>
      <c r="I100" s="163" t="s">
        <v>441</v>
      </c>
      <c r="J100" s="163" t="s">
        <v>185</v>
      </c>
      <c r="K100" s="9" t="s">
        <v>1306</v>
      </c>
      <c r="L100" s="163" t="s">
        <v>119</v>
      </c>
      <c r="M100" s="163" t="s">
        <v>2019</v>
      </c>
      <c r="N100" s="314">
        <v>368</v>
      </c>
      <c r="O100" s="262">
        <v>43292</v>
      </c>
      <c r="P100" s="314">
        <v>7621</v>
      </c>
    </row>
    <row r="101" spans="2:16" hidden="1" x14ac:dyDescent="0.25">
      <c r="B101" s="52">
        <v>99</v>
      </c>
      <c r="C101" s="313" t="s">
        <v>888</v>
      </c>
      <c r="D101" s="163" t="s">
        <v>1483</v>
      </c>
      <c r="E101" s="164" t="s">
        <v>1352</v>
      </c>
      <c r="F101" s="164" t="s">
        <v>1470</v>
      </c>
      <c r="G101" s="163">
        <v>175040919</v>
      </c>
      <c r="H101" s="194" t="s">
        <v>1484</v>
      </c>
      <c r="I101" s="163" t="s">
        <v>441</v>
      </c>
      <c r="J101" s="163" t="s">
        <v>185</v>
      </c>
      <c r="K101" s="9" t="s">
        <v>1306</v>
      </c>
      <c r="L101" s="163" t="s">
        <v>119</v>
      </c>
      <c r="M101" s="163" t="s">
        <v>2019</v>
      </c>
      <c r="N101" s="314">
        <v>368</v>
      </c>
      <c r="O101" s="262">
        <v>43292</v>
      </c>
      <c r="P101" s="314">
        <v>7621</v>
      </c>
    </row>
    <row r="102" spans="2:16" hidden="1" x14ac:dyDescent="0.25">
      <c r="B102" s="52">
        <v>100</v>
      </c>
      <c r="C102" s="313" t="s">
        <v>888</v>
      </c>
      <c r="D102" s="163" t="s">
        <v>1485</v>
      </c>
      <c r="E102" s="164" t="s">
        <v>1352</v>
      </c>
      <c r="F102" s="164" t="s">
        <v>1470</v>
      </c>
      <c r="G102" s="163">
        <v>175041054</v>
      </c>
      <c r="H102" s="194" t="s">
        <v>1486</v>
      </c>
      <c r="I102" s="163" t="s">
        <v>441</v>
      </c>
      <c r="J102" s="163" t="s">
        <v>920</v>
      </c>
      <c r="K102" s="9" t="s">
        <v>1306</v>
      </c>
      <c r="L102" s="163" t="s">
        <v>119</v>
      </c>
      <c r="M102" s="163" t="s">
        <v>2019</v>
      </c>
      <c r="N102" s="314">
        <v>368</v>
      </c>
      <c r="O102" s="262">
        <v>43292</v>
      </c>
      <c r="P102" s="314">
        <v>7621</v>
      </c>
    </row>
    <row r="103" spans="2:16" hidden="1" x14ac:dyDescent="0.25">
      <c r="B103" s="52">
        <v>101</v>
      </c>
      <c r="C103" s="313" t="s">
        <v>888</v>
      </c>
      <c r="D103" s="163" t="s">
        <v>1487</v>
      </c>
      <c r="E103" s="164" t="s">
        <v>1352</v>
      </c>
      <c r="F103" s="164" t="s">
        <v>1470</v>
      </c>
      <c r="G103" s="163">
        <v>175040901</v>
      </c>
      <c r="H103" s="194" t="s">
        <v>1488</v>
      </c>
      <c r="I103" s="163" t="s">
        <v>441</v>
      </c>
      <c r="J103" s="163" t="s">
        <v>185</v>
      </c>
      <c r="K103" s="9" t="s">
        <v>1306</v>
      </c>
      <c r="L103" s="163" t="s">
        <v>119</v>
      </c>
      <c r="M103" s="163" t="s">
        <v>2019</v>
      </c>
      <c r="N103" s="314">
        <v>368</v>
      </c>
      <c r="O103" s="262">
        <v>43292</v>
      </c>
      <c r="P103" s="314">
        <v>7621</v>
      </c>
    </row>
    <row r="104" spans="2:16" hidden="1" x14ac:dyDescent="0.25">
      <c r="B104" s="52">
        <v>102</v>
      </c>
      <c r="C104" s="313" t="s">
        <v>888</v>
      </c>
      <c r="D104" s="163" t="s">
        <v>1489</v>
      </c>
      <c r="E104" s="164" t="s">
        <v>1352</v>
      </c>
      <c r="F104" s="164" t="s">
        <v>1470</v>
      </c>
      <c r="G104" s="163">
        <v>175041028</v>
      </c>
      <c r="H104" s="194" t="s">
        <v>1490</v>
      </c>
      <c r="I104" s="193" t="s">
        <v>441</v>
      </c>
      <c r="J104" s="193" t="s">
        <v>877</v>
      </c>
      <c r="K104" s="9" t="s">
        <v>1306</v>
      </c>
      <c r="L104" s="163" t="s">
        <v>119</v>
      </c>
      <c r="M104" s="163" t="s">
        <v>2019</v>
      </c>
      <c r="N104" s="314">
        <v>368</v>
      </c>
      <c r="O104" s="262">
        <v>43292</v>
      </c>
      <c r="P104" s="314">
        <v>7621</v>
      </c>
    </row>
    <row r="105" spans="2:16" hidden="1" x14ac:dyDescent="0.25">
      <c r="B105" s="52">
        <v>103</v>
      </c>
      <c r="C105" s="313" t="s">
        <v>888</v>
      </c>
      <c r="D105" s="163" t="s">
        <v>1491</v>
      </c>
      <c r="E105" s="164" t="s">
        <v>1352</v>
      </c>
      <c r="F105" s="164" t="s">
        <v>1470</v>
      </c>
      <c r="G105" s="163">
        <v>175040987</v>
      </c>
      <c r="H105" s="194" t="s">
        <v>1492</v>
      </c>
      <c r="I105" s="163" t="s">
        <v>441</v>
      </c>
      <c r="J105" s="163" t="s">
        <v>79</v>
      </c>
      <c r="K105" s="9" t="s">
        <v>1306</v>
      </c>
      <c r="L105" s="163" t="s">
        <v>119</v>
      </c>
      <c r="M105" s="163" t="s">
        <v>2019</v>
      </c>
      <c r="N105" s="314">
        <v>368</v>
      </c>
      <c r="O105" s="262">
        <v>43292</v>
      </c>
      <c r="P105" s="314">
        <v>7621</v>
      </c>
    </row>
    <row r="106" spans="2:16" hidden="1" x14ac:dyDescent="0.25">
      <c r="B106" s="52">
        <v>104</v>
      </c>
      <c r="C106" s="313" t="s">
        <v>888</v>
      </c>
      <c r="D106" s="163" t="s">
        <v>1493</v>
      </c>
      <c r="E106" s="164" t="s">
        <v>1352</v>
      </c>
      <c r="F106" s="164" t="s">
        <v>1470</v>
      </c>
      <c r="G106" s="163">
        <v>175041085</v>
      </c>
      <c r="H106" s="194" t="s">
        <v>1494</v>
      </c>
      <c r="I106" s="163" t="s">
        <v>441</v>
      </c>
      <c r="J106" s="163" t="s">
        <v>185</v>
      </c>
      <c r="K106" s="9" t="s">
        <v>1306</v>
      </c>
      <c r="L106" s="163" t="s">
        <v>119</v>
      </c>
      <c r="M106" s="163" t="s">
        <v>2019</v>
      </c>
      <c r="N106" s="314">
        <v>368</v>
      </c>
      <c r="O106" s="262">
        <v>43292</v>
      </c>
      <c r="P106" s="314">
        <v>7621</v>
      </c>
    </row>
    <row r="107" spans="2:16" hidden="1" x14ac:dyDescent="0.25">
      <c r="B107" s="52">
        <v>105</v>
      </c>
      <c r="C107" s="163" t="s">
        <v>888</v>
      </c>
      <c r="D107" s="163" t="s">
        <v>1495</v>
      </c>
      <c r="E107" s="164" t="s">
        <v>1352</v>
      </c>
      <c r="F107" s="164" t="s">
        <v>1470</v>
      </c>
      <c r="G107" s="163">
        <v>175040932</v>
      </c>
      <c r="H107" s="164" t="s">
        <v>1496</v>
      </c>
      <c r="I107" s="163" t="s">
        <v>441</v>
      </c>
      <c r="J107" s="163" t="s">
        <v>80</v>
      </c>
      <c r="K107" s="163" t="s">
        <v>1306</v>
      </c>
      <c r="L107" s="163" t="s">
        <v>119</v>
      </c>
      <c r="M107" s="163" t="s">
        <v>2019</v>
      </c>
      <c r="N107" s="163">
        <v>368</v>
      </c>
      <c r="O107" s="262">
        <v>43292</v>
      </c>
      <c r="P107" s="163">
        <v>7621</v>
      </c>
    </row>
    <row r="108" spans="2:16" hidden="1" x14ac:dyDescent="0.25">
      <c r="B108" s="52">
        <v>106</v>
      </c>
      <c r="C108" s="313" t="s">
        <v>888</v>
      </c>
      <c r="D108" s="164" t="s">
        <v>1498</v>
      </c>
      <c r="E108" s="164" t="s">
        <v>921</v>
      </c>
      <c r="F108" s="164" t="s">
        <v>1497</v>
      </c>
      <c r="G108" s="163">
        <v>163780141</v>
      </c>
      <c r="H108" s="194" t="s">
        <v>1499</v>
      </c>
      <c r="I108" s="163" t="s">
        <v>441</v>
      </c>
      <c r="J108" s="193" t="s">
        <v>1323</v>
      </c>
      <c r="K108" s="9" t="s">
        <v>1306</v>
      </c>
      <c r="L108" s="163" t="s">
        <v>119</v>
      </c>
      <c r="M108" s="163" t="s">
        <v>2019</v>
      </c>
      <c r="N108" s="314">
        <v>368</v>
      </c>
      <c r="O108" s="262">
        <v>43292</v>
      </c>
      <c r="P108" s="314">
        <v>7621</v>
      </c>
    </row>
    <row r="109" spans="2:16" hidden="1" x14ac:dyDescent="0.25">
      <c r="B109" s="52">
        <v>107</v>
      </c>
      <c r="C109" s="313" t="s">
        <v>888</v>
      </c>
      <c r="D109" s="164" t="s">
        <v>1500</v>
      </c>
      <c r="E109" s="164" t="s">
        <v>921</v>
      </c>
      <c r="F109" s="164" t="s">
        <v>1497</v>
      </c>
      <c r="G109" s="163">
        <v>785266374</v>
      </c>
      <c r="H109" s="194" t="s">
        <v>1501</v>
      </c>
      <c r="I109" s="163" t="s">
        <v>441</v>
      </c>
      <c r="J109" s="163" t="s">
        <v>877</v>
      </c>
      <c r="K109" s="9" t="s">
        <v>1306</v>
      </c>
      <c r="L109" s="163" t="s">
        <v>119</v>
      </c>
      <c r="M109" s="163" t="s">
        <v>2019</v>
      </c>
      <c r="N109" s="314">
        <v>368</v>
      </c>
      <c r="O109" s="262">
        <v>43292</v>
      </c>
      <c r="P109" s="314">
        <v>7621</v>
      </c>
    </row>
    <row r="110" spans="2:16" hidden="1" x14ac:dyDescent="0.25">
      <c r="B110" s="52">
        <v>108</v>
      </c>
      <c r="C110" s="313" t="s">
        <v>888</v>
      </c>
      <c r="D110" s="164" t="s">
        <v>1502</v>
      </c>
      <c r="E110" s="164" t="s">
        <v>921</v>
      </c>
      <c r="F110" s="164" t="s">
        <v>1497</v>
      </c>
      <c r="G110" s="163">
        <v>785266403</v>
      </c>
      <c r="H110" s="194" t="s">
        <v>1503</v>
      </c>
      <c r="I110" s="163" t="s">
        <v>441</v>
      </c>
      <c r="J110" s="163" t="s">
        <v>920</v>
      </c>
      <c r="K110" s="9" t="s">
        <v>1306</v>
      </c>
      <c r="L110" s="163" t="s">
        <v>119</v>
      </c>
      <c r="M110" s="163" t="s">
        <v>2019</v>
      </c>
      <c r="N110" s="314">
        <v>368</v>
      </c>
      <c r="O110" s="262">
        <v>43292</v>
      </c>
      <c r="P110" s="314">
        <v>7621</v>
      </c>
    </row>
    <row r="111" spans="2:16" hidden="1" x14ac:dyDescent="0.25">
      <c r="B111" s="52">
        <v>109</v>
      </c>
      <c r="C111" s="313" t="s">
        <v>888</v>
      </c>
      <c r="D111" s="164" t="s">
        <v>1504</v>
      </c>
      <c r="E111" s="164" t="s">
        <v>921</v>
      </c>
      <c r="F111" s="164" t="s">
        <v>1497</v>
      </c>
      <c r="G111" s="163">
        <v>785266256</v>
      </c>
      <c r="H111" s="194" t="s">
        <v>1505</v>
      </c>
      <c r="I111" s="163" t="s">
        <v>441</v>
      </c>
      <c r="J111" s="163" t="s">
        <v>185</v>
      </c>
      <c r="K111" s="9" t="s">
        <v>1306</v>
      </c>
      <c r="L111" s="163" t="s">
        <v>119</v>
      </c>
      <c r="M111" s="163" t="s">
        <v>2019</v>
      </c>
      <c r="N111" s="314">
        <v>368</v>
      </c>
      <c r="O111" s="262">
        <v>43292</v>
      </c>
      <c r="P111" s="314">
        <v>7621</v>
      </c>
    </row>
    <row r="112" spans="2:16" hidden="1" x14ac:dyDescent="0.25">
      <c r="B112" s="52">
        <v>110</v>
      </c>
      <c r="C112" s="313" t="s">
        <v>888</v>
      </c>
      <c r="D112" s="164" t="s">
        <v>1506</v>
      </c>
      <c r="E112" s="164" t="s">
        <v>921</v>
      </c>
      <c r="F112" s="164" t="s">
        <v>1497</v>
      </c>
      <c r="G112" s="163">
        <v>785266301</v>
      </c>
      <c r="H112" s="194" t="s">
        <v>1507</v>
      </c>
      <c r="I112" s="163" t="s">
        <v>441</v>
      </c>
      <c r="J112" s="163" t="s">
        <v>186</v>
      </c>
      <c r="K112" s="9" t="s">
        <v>1306</v>
      </c>
      <c r="L112" s="163" t="s">
        <v>119</v>
      </c>
      <c r="M112" s="163" t="s">
        <v>2019</v>
      </c>
      <c r="N112" s="314">
        <v>368</v>
      </c>
      <c r="O112" s="262">
        <v>43292</v>
      </c>
      <c r="P112" s="314">
        <v>7621</v>
      </c>
    </row>
    <row r="113" spans="2:16" hidden="1" x14ac:dyDescent="0.25">
      <c r="B113" s="52">
        <v>111</v>
      </c>
      <c r="C113" s="313" t="s">
        <v>888</v>
      </c>
      <c r="D113" s="164" t="s">
        <v>1508</v>
      </c>
      <c r="E113" s="164" t="s">
        <v>921</v>
      </c>
      <c r="F113" s="164" t="s">
        <v>1497</v>
      </c>
      <c r="G113" s="163">
        <v>785266342</v>
      </c>
      <c r="H113" s="194" t="s">
        <v>1509</v>
      </c>
      <c r="I113" s="163" t="s">
        <v>441</v>
      </c>
      <c r="J113" s="163" t="s">
        <v>186</v>
      </c>
      <c r="K113" s="9" t="s">
        <v>1306</v>
      </c>
      <c r="L113" s="163" t="s">
        <v>119</v>
      </c>
      <c r="M113" s="163" t="s">
        <v>2019</v>
      </c>
      <c r="N113" s="314">
        <v>368</v>
      </c>
      <c r="O113" s="262">
        <v>43292</v>
      </c>
      <c r="P113" s="314">
        <v>7621</v>
      </c>
    </row>
    <row r="114" spans="2:16" hidden="1" x14ac:dyDescent="0.25">
      <c r="B114" s="52">
        <v>112</v>
      </c>
      <c r="C114" s="313" t="s">
        <v>888</v>
      </c>
      <c r="D114" s="164" t="s">
        <v>1510</v>
      </c>
      <c r="E114" s="164" t="s">
        <v>1352</v>
      </c>
      <c r="F114" s="164" t="s">
        <v>1470</v>
      </c>
      <c r="G114" s="163">
        <v>175041155</v>
      </c>
      <c r="H114" s="194" t="s">
        <v>1511</v>
      </c>
      <c r="I114" s="163" t="s">
        <v>441</v>
      </c>
      <c r="J114" s="163" t="s">
        <v>185</v>
      </c>
      <c r="K114" s="9" t="s">
        <v>1306</v>
      </c>
      <c r="L114" s="163" t="s">
        <v>119</v>
      </c>
      <c r="M114" s="163" t="s">
        <v>2019</v>
      </c>
      <c r="N114" s="314">
        <v>368</v>
      </c>
      <c r="O114" s="262">
        <v>43292</v>
      </c>
      <c r="P114" s="314">
        <v>7621</v>
      </c>
    </row>
    <row r="115" spans="2:16" hidden="1" x14ac:dyDescent="0.25">
      <c r="B115" s="52">
        <v>113</v>
      </c>
      <c r="C115" s="313" t="s">
        <v>888</v>
      </c>
      <c r="D115" s="164" t="s">
        <v>1512</v>
      </c>
      <c r="E115" s="164" t="s">
        <v>1352</v>
      </c>
      <c r="F115" s="164" t="s">
        <v>1470</v>
      </c>
      <c r="G115" s="163">
        <v>175041079</v>
      </c>
      <c r="H115" s="193" t="s">
        <v>1513</v>
      </c>
      <c r="I115" s="163" t="s">
        <v>441</v>
      </c>
      <c r="J115" s="163" t="s">
        <v>1514</v>
      </c>
      <c r="K115" s="9" t="s">
        <v>1306</v>
      </c>
      <c r="L115" s="163" t="s">
        <v>119</v>
      </c>
      <c r="M115" s="163" t="s">
        <v>2019</v>
      </c>
      <c r="N115" s="314">
        <v>368</v>
      </c>
      <c r="O115" s="262">
        <v>43292</v>
      </c>
      <c r="P115" s="314">
        <v>7621</v>
      </c>
    </row>
    <row r="116" spans="2:16" hidden="1" x14ac:dyDescent="0.25">
      <c r="B116" s="52">
        <v>114</v>
      </c>
      <c r="C116" s="313" t="s">
        <v>888</v>
      </c>
      <c r="D116" s="164" t="s">
        <v>1515</v>
      </c>
      <c r="E116" s="164" t="s">
        <v>1352</v>
      </c>
      <c r="F116" s="164" t="s">
        <v>1470</v>
      </c>
      <c r="G116" s="163">
        <v>175041156</v>
      </c>
      <c r="H116" s="194" t="s">
        <v>1516</v>
      </c>
      <c r="I116" s="163" t="s">
        <v>441</v>
      </c>
      <c r="J116" s="163" t="s">
        <v>1514</v>
      </c>
      <c r="K116" s="9" t="s">
        <v>1306</v>
      </c>
      <c r="L116" s="163" t="s">
        <v>119</v>
      </c>
      <c r="M116" s="163" t="s">
        <v>2019</v>
      </c>
      <c r="N116" s="314">
        <v>368</v>
      </c>
      <c r="O116" s="262">
        <v>43292</v>
      </c>
      <c r="P116" s="314">
        <v>7621</v>
      </c>
    </row>
    <row r="117" spans="2:16" hidden="1" x14ac:dyDescent="0.25">
      <c r="B117" s="52">
        <v>115</v>
      </c>
      <c r="C117" s="313" t="s">
        <v>888</v>
      </c>
      <c r="D117" s="164" t="s">
        <v>1517</v>
      </c>
      <c r="E117" s="164" t="s">
        <v>1352</v>
      </c>
      <c r="F117" s="164" t="s">
        <v>1470</v>
      </c>
      <c r="G117" s="163">
        <v>175040948</v>
      </c>
      <c r="H117" s="194" t="s">
        <v>1518</v>
      </c>
      <c r="I117" s="163" t="s">
        <v>441</v>
      </c>
      <c r="J117" s="163" t="s">
        <v>185</v>
      </c>
      <c r="K117" s="9" t="s">
        <v>1306</v>
      </c>
      <c r="L117" s="163" t="s">
        <v>119</v>
      </c>
      <c r="M117" s="163" t="s">
        <v>2019</v>
      </c>
      <c r="N117" s="314">
        <v>368</v>
      </c>
      <c r="O117" s="262">
        <v>43292</v>
      </c>
      <c r="P117" s="314">
        <v>7621</v>
      </c>
    </row>
    <row r="118" spans="2:16" hidden="1" x14ac:dyDescent="0.25">
      <c r="B118" s="52">
        <v>116</v>
      </c>
      <c r="C118" s="313" t="s">
        <v>888</v>
      </c>
      <c r="D118" s="164" t="s">
        <v>1519</v>
      </c>
      <c r="E118" s="164" t="s">
        <v>1352</v>
      </c>
      <c r="F118" s="164" t="s">
        <v>1470</v>
      </c>
      <c r="G118" s="163">
        <v>175041029</v>
      </c>
      <c r="H118" s="194" t="s">
        <v>1520</v>
      </c>
      <c r="I118" s="163" t="s">
        <v>441</v>
      </c>
      <c r="J118" s="163" t="s">
        <v>186</v>
      </c>
      <c r="K118" s="9" t="s">
        <v>1306</v>
      </c>
      <c r="L118" s="163" t="s">
        <v>119</v>
      </c>
      <c r="M118" s="163" t="s">
        <v>2019</v>
      </c>
      <c r="N118" s="314">
        <v>368</v>
      </c>
      <c r="O118" s="262">
        <v>43292</v>
      </c>
      <c r="P118" s="314">
        <v>7621</v>
      </c>
    </row>
    <row r="119" spans="2:16" hidden="1" x14ac:dyDescent="0.25">
      <c r="B119" s="52">
        <v>117</v>
      </c>
      <c r="C119" s="313" t="s">
        <v>888</v>
      </c>
      <c r="D119" s="164" t="s">
        <v>1521</v>
      </c>
      <c r="E119" s="164" t="s">
        <v>1352</v>
      </c>
      <c r="F119" s="164" t="s">
        <v>1470</v>
      </c>
      <c r="G119" s="163">
        <v>175040905</v>
      </c>
      <c r="H119" s="194" t="s">
        <v>1522</v>
      </c>
      <c r="I119" s="163" t="s">
        <v>441</v>
      </c>
      <c r="J119" s="163" t="s">
        <v>186</v>
      </c>
      <c r="K119" s="9" t="s">
        <v>1306</v>
      </c>
      <c r="L119" s="163" t="s">
        <v>119</v>
      </c>
      <c r="M119" s="163" t="s">
        <v>2019</v>
      </c>
      <c r="N119" s="314">
        <v>368</v>
      </c>
      <c r="O119" s="262">
        <v>43292</v>
      </c>
      <c r="P119" s="314">
        <v>7621</v>
      </c>
    </row>
    <row r="120" spans="2:16" hidden="1" x14ac:dyDescent="0.25">
      <c r="B120" s="52">
        <v>118</v>
      </c>
      <c r="C120" s="313" t="s">
        <v>888</v>
      </c>
      <c r="D120" s="164" t="s">
        <v>1523</v>
      </c>
      <c r="E120" s="164" t="s">
        <v>1352</v>
      </c>
      <c r="F120" s="164" t="s">
        <v>1470</v>
      </c>
      <c r="G120" s="163">
        <v>175041171</v>
      </c>
      <c r="H120" s="194" t="s">
        <v>1524</v>
      </c>
      <c r="I120" s="163" t="s">
        <v>441</v>
      </c>
      <c r="J120" s="163" t="s">
        <v>186</v>
      </c>
      <c r="K120" s="9" t="s">
        <v>1306</v>
      </c>
      <c r="L120" s="163" t="s">
        <v>119</v>
      </c>
      <c r="M120" s="163" t="s">
        <v>2019</v>
      </c>
      <c r="N120" s="314">
        <v>368</v>
      </c>
      <c r="O120" s="262">
        <v>43292</v>
      </c>
      <c r="P120" s="314">
        <v>7621</v>
      </c>
    </row>
    <row r="121" spans="2:16" hidden="1" x14ac:dyDescent="0.25">
      <c r="B121" s="52">
        <v>119</v>
      </c>
      <c r="C121" s="313" t="s">
        <v>888</v>
      </c>
      <c r="D121" s="164" t="s">
        <v>1525</v>
      </c>
      <c r="E121" s="164" t="s">
        <v>1352</v>
      </c>
      <c r="F121" s="164" t="s">
        <v>1470</v>
      </c>
      <c r="G121" s="163">
        <v>175041080</v>
      </c>
      <c r="H121" s="194" t="s">
        <v>1526</v>
      </c>
      <c r="I121" s="163" t="s">
        <v>441</v>
      </c>
      <c r="J121" s="163" t="s">
        <v>1514</v>
      </c>
      <c r="K121" s="9" t="s">
        <v>1306</v>
      </c>
      <c r="L121" s="163" t="s">
        <v>119</v>
      </c>
      <c r="M121" s="163" t="s">
        <v>2019</v>
      </c>
      <c r="N121" s="314">
        <v>368</v>
      </c>
      <c r="O121" s="262">
        <v>43292</v>
      </c>
      <c r="P121" s="314">
        <v>7621</v>
      </c>
    </row>
    <row r="122" spans="2:16" hidden="1" x14ac:dyDescent="0.25">
      <c r="B122" s="52">
        <v>120</v>
      </c>
      <c r="C122" s="313" t="s">
        <v>888</v>
      </c>
      <c r="D122" s="164" t="s">
        <v>1527</v>
      </c>
      <c r="E122" s="164" t="s">
        <v>1352</v>
      </c>
      <c r="F122" s="164" t="s">
        <v>1470</v>
      </c>
      <c r="G122" s="163">
        <v>175040965</v>
      </c>
      <c r="H122" s="194" t="s">
        <v>1528</v>
      </c>
      <c r="I122" s="163" t="s">
        <v>441</v>
      </c>
      <c r="J122" s="163" t="s">
        <v>1514</v>
      </c>
      <c r="K122" s="9" t="s">
        <v>1306</v>
      </c>
      <c r="L122" s="163" t="s">
        <v>119</v>
      </c>
      <c r="M122" s="163" t="s">
        <v>2019</v>
      </c>
      <c r="N122" s="314">
        <v>368</v>
      </c>
      <c r="O122" s="262">
        <v>43292</v>
      </c>
      <c r="P122" s="314">
        <v>7621</v>
      </c>
    </row>
    <row r="123" spans="2:16" hidden="1" x14ac:dyDescent="0.25">
      <c r="B123" s="52">
        <v>121</v>
      </c>
      <c r="C123" s="313" t="s">
        <v>888</v>
      </c>
      <c r="D123" s="164" t="s">
        <v>1529</v>
      </c>
      <c r="E123" s="164" t="s">
        <v>1352</v>
      </c>
      <c r="F123" s="164" t="s">
        <v>1470</v>
      </c>
      <c r="G123" s="163">
        <v>175040972</v>
      </c>
      <c r="H123" s="194" t="s">
        <v>1530</v>
      </c>
      <c r="I123" s="163" t="s">
        <v>441</v>
      </c>
      <c r="J123" s="163" t="s">
        <v>1514</v>
      </c>
      <c r="K123" s="9" t="s">
        <v>1306</v>
      </c>
      <c r="L123" s="163" t="s">
        <v>119</v>
      </c>
      <c r="M123" s="163" t="s">
        <v>2019</v>
      </c>
      <c r="N123" s="314">
        <v>368</v>
      </c>
      <c r="O123" s="262">
        <v>43292</v>
      </c>
      <c r="P123" s="314">
        <v>7621</v>
      </c>
    </row>
    <row r="124" spans="2:16" hidden="1" x14ac:dyDescent="0.25">
      <c r="B124" s="52">
        <v>122</v>
      </c>
      <c r="C124" s="313" t="s">
        <v>888</v>
      </c>
      <c r="D124" s="164" t="s">
        <v>1531</v>
      </c>
      <c r="E124" s="164" t="s">
        <v>1352</v>
      </c>
      <c r="F124" s="164" t="s">
        <v>1470</v>
      </c>
      <c r="G124" s="163">
        <v>175040991</v>
      </c>
      <c r="H124" s="194" t="s">
        <v>1532</v>
      </c>
      <c r="I124" s="163" t="s">
        <v>441</v>
      </c>
      <c r="J124" s="163" t="s">
        <v>185</v>
      </c>
      <c r="K124" s="9" t="s">
        <v>1306</v>
      </c>
      <c r="L124" s="163" t="s">
        <v>119</v>
      </c>
      <c r="M124" s="163" t="s">
        <v>2019</v>
      </c>
      <c r="N124" s="314">
        <v>368</v>
      </c>
      <c r="O124" s="262">
        <v>43292</v>
      </c>
      <c r="P124" s="314">
        <v>7621</v>
      </c>
    </row>
    <row r="125" spans="2:16" hidden="1" x14ac:dyDescent="0.25">
      <c r="B125" s="52">
        <v>123</v>
      </c>
      <c r="C125" s="313" t="s">
        <v>888</v>
      </c>
      <c r="D125" s="164" t="s">
        <v>1533</v>
      </c>
      <c r="E125" s="164" t="s">
        <v>1352</v>
      </c>
      <c r="F125" s="164" t="s">
        <v>1470</v>
      </c>
      <c r="G125" s="163">
        <v>175041065</v>
      </c>
      <c r="H125" s="194" t="s">
        <v>1534</v>
      </c>
      <c r="I125" s="163" t="s">
        <v>441</v>
      </c>
      <c r="J125" s="163" t="s">
        <v>1514</v>
      </c>
      <c r="K125" s="9" t="s">
        <v>1306</v>
      </c>
      <c r="L125" s="163" t="s">
        <v>119</v>
      </c>
      <c r="M125" s="163" t="s">
        <v>2019</v>
      </c>
      <c r="N125" s="314">
        <v>368</v>
      </c>
      <c r="O125" s="262">
        <v>43292</v>
      </c>
      <c r="P125" s="314">
        <v>7621</v>
      </c>
    </row>
    <row r="126" spans="2:16" hidden="1" x14ac:dyDescent="0.25">
      <c r="B126" s="52">
        <v>124</v>
      </c>
      <c r="C126" s="313" t="s">
        <v>888</v>
      </c>
      <c r="D126" s="164" t="s">
        <v>1535</v>
      </c>
      <c r="E126" s="164" t="s">
        <v>1352</v>
      </c>
      <c r="F126" s="164" t="s">
        <v>1470</v>
      </c>
      <c r="G126" s="163">
        <v>175040922</v>
      </c>
      <c r="H126" s="194" t="s">
        <v>1536</v>
      </c>
      <c r="I126" s="163" t="s">
        <v>441</v>
      </c>
      <c r="J126" s="163" t="s">
        <v>186</v>
      </c>
      <c r="K126" s="9" t="s">
        <v>1306</v>
      </c>
      <c r="L126" s="163" t="s">
        <v>119</v>
      </c>
      <c r="M126" s="163" t="s">
        <v>2019</v>
      </c>
      <c r="N126" s="314">
        <v>368</v>
      </c>
      <c r="O126" s="262">
        <v>43292</v>
      </c>
      <c r="P126" s="314">
        <v>7621</v>
      </c>
    </row>
    <row r="127" spans="2:16" hidden="1" x14ac:dyDescent="0.25">
      <c r="B127" s="52">
        <v>125</v>
      </c>
      <c r="C127" s="313" t="s">
        <v>888</v>
      </c>
      <c r="D127" s="164" t="s">
        <v>1537</v>
      </c>
      <c r="E127" s="164" t="s">
        <v>1352</v>
      </c>
      <c r="F127" s="164" t="s">
        <v>1470</v>
      </c>
      <c r="G127" s="163">
        <v>175041100</v>
      </c>
      <c r="H127" s="194" t="s">
        <v>1538</v>
      </c>
      <c r="I127" s="163" t="s">
        <v>441</v>
      </c>
      <c r="J127" s="163" t="s">
        <v>1514</v>
      </c>
      <c r="K127" s="9" t="s">
        <v>1306</v>
      </c>
      <c r="L127" s="163" t="s">
        <v>119</v>
      </c>
      <c r="M127" s="163" t="s">
        <v>2019</v>
      </c>
      <c r="N127" s="314">
        <v>368</v>
      </c>
      <c r="O127" s="262">
        <v>43292</v>
      </c>
      <c r="P127" s="314">
        <v>7621</v>
      </c>
    </row>
    <row r="128" spans="2:16" hidden="1" x14ac:dyDescent="0.25">
      <c r="B128" s="52">
        <v>126</v>
      </c>
      <c r="C128" s="313" t="s">
        <v>888</v>
      </c>
      <c r="D128" s="164" t="s">
        <v>1539</v>
      </c>
      <c r="E128" s="164" t="s">
        <v>1352</v>
      </c>
      <c r="F128" s="164" t="s">
        <v>1470</v>
      </c>
      <c r="G128" s="163">
        <v>175041053</v>
      </c>
      <c r="H128" s="194" t="s">
        <v>1538</v>
      </c>
      <c r="I128" s="163" t="s">
        <v>441</v>
      </c>
      <c r="J128" s="163" t="s">
        <v>1514</v>
      </c>
      <c r="K128" s="9" t="s">
        <v>1306</v>
      </c>
      <c r="L128" s="163" t="s">
        <v>119</v>
      </c>
      <c r="M128" s="163" t="s">
        <v>2019</v>
      </c>
      <c r="N128" s="314">
        <v>368</v>
      </c>
      <c r="O128" s="262">
        <v>43292</v>
      </c>
      <c r="P128" s="314">
        <v>7621</v>
      </c>
    </row>
    <row r="129" spans="2:16" hidden="1" x14ac:dyDescent="0.25">
      <c r="B129" s="52">
        <v>127</v>
      </c>
      <c r="C129" s="313" t="s">
        <v>888</v>
      </c>
      <c r="D129" s="164" t="s">
        <v>1540</v>
      </c>
      <c r="E129" s="164" t="s">
        <v>1352</v>
      </c>
      <c r="F129" s="164" t="s">
        <v>1470</v>
      </c>
      <c r="G129" s="163">
        <v>175041083</v>
      </c>
      <c r="H129" s="194" t="s">
        <v>1541</v>
      </c>
      <c r="I129" s="163" t="s">
        <v>441</v>
      </c>
      <c r="J129" s="163" t="s">
        <v>1514</v>
      </c>
      <c r="K129" s="9" t="s">
        <v>1306</v>
      </c>
      <c r="L129" s="163" t="s">
        <v>119</v>
      </c>
      <c r="M129" s="163" t="s">
        <v>2019</v>
      </c>
      <c r="N129" s="314">
        <v>368</v>
      </c>
      <c r="O129" s="262">
        <v>43292</v>
      </c>
      <c r="P129" s="314">
        <v>7621</v>
      </c>
    </row>
    <row r="130" spans="2:16" hidden="1" x14ac:dyDescent="0.25">
      <c r="B130" s="52">
        <v>128</v>
      </c>
      <c r="C130" s="313" t="s">
        <v>888</v>
      </c>
      <c r="D130" s="164" t="s">
        <v>1542</v>
      </c>
      <c r="E130" s="164" t="s">
        <v>1352</v>
      </c>
      <c r="F130" s="164" t="s">
        <v>1470</v>
      </c>
      <c r="G130" s="163">
        <v>175040976</v>
      </c>
      <c r="H130" s="194" t="s">
        <v>1543</v>
      </c>
      <c r="I130" s="163" t="s">
        <v>441</v>
      </c>
      <c r="J130" s="163" t="s">
        <v>185</v>
      </c>
      <c r="K130" s="9" t="s">
        <v>1306</v>
      </c>
      <c r="L130" s="163" t="s">
        <v>119</v>
      </c>
      <c r="M130" s="163" t="s">
        <v>2019</v>
      </c>
      <c r="N130" s="314">
        <v>368</v>
      </c>
      <c r="O130" s="262">
        <v>43292</v>
      </c>
      <c r="P130" s="314">
        <v>7621</v>
      </c>
    </row>
    <row r="131" spans="2:16" hidden="1" x14ac:dyDescent="0.25">
      <c r="B131" s="52">
        <v>129</v>
      </c>
      <c r="C131" s="313" t="s">
        <v>888</v>
      </c>
      <c r="D131" s="164" t="s">
        <v>1544</v>
      </c>
      <c r="E131" s="164" t="s">
        <v>1352</v>
      </c>
      <c r="F131" s="164" t="s">
        <v>1470</v>
      </c>
      <c r="G131" s="163">
        <v>175041048</v>
      </c>
      <c r="H131" s="194" t="s">
        <v>1545</v>
      </c>
      <c r="I131" s="163" t="s">
        <v>441</v>
      </c>
      <c r="J131" s="163" t="s">
        <v>1514</v>
      </c>
      <c r="K131" s="9" t="s">
        <v>1306</v>
      </c>
      <c r="L131" s="163" t="s">
        <v>119</v>
      </c>
      <c r="M131" s="163" t="s">
        <v>2019</v>
      </c>
      <c r="N131" s="314">
        <v>368</v>
      </c>
      <c r="O131" s="262">
        <v>43292</v>
      </c>
      <c r="P131" s="314">
        <v>7621</v>
      </c>
    </row>
    <row r="132" spans="2:16" hidden="1" x14ac:dyDescent="0.25">
      <c r="B132" s="52">
        <v>130</v>
      </c>
      <c r="C132" s="313" t="s">
        <v>888</v>
      </c>
      <c r="D132" s="164" t="s">
        <v>1546</v>
      </c>
      <c r="E132" s="164" t="s">
        <v>1352</v>
      </c>
      <c r="F132" s="164" t="s">
        <v>1470</v>
      </c>
      <c r="G132" s="163">
        <v>175041032</v>
      </c>
      <c r="H132" s="194" t="s">
        <v>1547</v>
      </c>
      <c r="I132" s="163" t="s">
        <v>441</v>
      </c>
      <c r="J132" s="52" t="s">
        <v>186</v>
      </c>
      <c r="K132" s="9" t="s">
        <v>1306</v>
      </c>
      <c r="L132" s="163" t="s">
        <v>119</v>
      </c>
      <c r="M132" s="163" t="s">
        <v>2019</v>
      </c>
      <c r="N132" s="314">
        <v>368</v>
      </c>
      <c r="O132" s="262">
        <v>43292</v>
      </c>
      <c r="P132" s="314">
        <v>7621</v>
      </c>
    </row>
    <row r="133" spans="2:16" hidden="1" x14ac:dyDescent="0.25">
      <c r="B133" s="52">
        <v>131</v>
      </c>
      <c r="C133" s="313" t="s">
        <v>888</v>
      </c>
      <c r="D133" s="164" t="s">
        <v>1548</v>
      </c>
      <c r="E133" s="164" t="s">
        <v>1352</v>
      </c>
      <c r="F133" s="164" t="s">
        <v>1470</v>
      </c>
      <c r="G133" s="163">
        <v>175040996</v>
      </c>
      <c r="H133" s="194" t="s">
        <v>1549</v>
      </c>
      <c r="I133" s="163" t="s">
        <v>441</v>
      </c>
      <c r="J133" s="163" t="s">
        <v>1514</v>
      </c>
      <c r="K133" s="9" t="s">
        <v>1306</v>
      </c>
      <c r="L133" s="163" t="s">
        <v>119</v>
      </c>
      <c r="M133" s="163" t="s">
        <v>2019</v>
      </c>
      <c r="N133" s="314">
        <v>368</v>
      </c>
      <c r="O133" s="262">
        <v>43292</v>
      </c>
      <c r="P133" s="314">
        <v>7621</v>
      </c>
    </row>
    <row r="134" spans="2:16" hidden="1" x14ac:dyDescent="0.25">
      <c r="B134" s="52">
        <v>132</v>
      </c>
      <c r="C134" s="313" t="s">
        <v>888</v>
      </c>
      <c r="D134" s="164" t="s">
        <v>1550</v>
      </c>
      <c r="E134" s="164" t="s">
        <v>1352</v>
      </c>
      <c r="F134" s="164" t="s">
        <v>1470</v>
      </c>
      <c r="G134" s="163">
        <v>175041034</v>
      </c>
      <c r="H134" s="194" t="s">
        <v>1551</v>
      </c>
      <c r="I134" s="52" t="s">
        <v>441</v>
      </c>
      <c r="J134" s="52" t="s">
        <v>877</v>
      </c>
      <c r="K134" s="9" t="s">
        <v>1306</v>
      </c>
      <c r="L134" s="163" t="s">
        <v>119</v>
      </c>
      <c r="M134" s="163" t="s">
        <v>2019</v>
      </c>
      <c r="N134" s="314">
        <v>368</v>
      </c>
      <c r="O134" s="262">
        <v>43292</v>
      </c>
      <c r="P134" s="314">
        <v>7621</v>
      </c>
    </row>
    <row r="135" spans="2:16" hidden="1" x14ac:dyDescent="0.25">
      <c r="B135" s="52">
        <v>133</v>
      </c>
      <c r="C135" s="313" t="s">
        <v>888</v>
      </c>
      <c r="D135" s="164" t="s">
        <v>1552</v>
      </c>
      <c r="E135" s="164" t="s">
        <v>1352</v>
      </c>
      <c r="F135" s="164" t="s">
        <v>1470</v>
      </c>
      <c r="G135" s="163">
        <v>175040942</v>
      </c>
      <c r="H135" s="194" t="s">
        <v>1553</v>
      </c>
      <c r="I135" s="163" t="s">
        <v>441</v>
      </c>
      <c r="J135" s="163" t="s">
        <v>1514</v>
      </c>
      <c r="K135" s="9" t="s">
        <v>1306</v>
      </c>
      <c r="L135" s="163" t="s">
        <v>119</v>
      </c>
      <c r="M135" s="163" t="s">
        <v>2019</v>
      </c>
      <c r="N135" s="314">
        <v>368</v>
      </c>
      <c r="O135" s="262">
        <v>43292</v>
      </c>
      <c r="P135" s="314">
        <v>7621</v>
      </c>
    </row>
    <row r="136" spans="2:16" hidden="1" x14ac:dyDescent="0.25">
      <c r="B136" s="52">
        <v>134</v>
      </c>
      <c r="C136" s="313" t="s">
        <v>888</v>
      </c>
      <c r="D136" s="164" t="s">
        <v>1554</v>
      </c>
      <c r="E136" s="164" t="s">
        <v>1352</v>
      </c>
      <c r="F136" s="164" t="s">
        <v>1470</v>
      </c>
      <c r="G136" s="163">
        <v>175041039</v>
      </c>
      <c r="H136" s="194" t="s">
        <v>1555</v>
      </c>
      <c r="I136" s="163" t="s">
        <v>441</v>
      </c>
      <c r="J136" s="52" t="s">
        <v>185</v>
      </c>
      <c r="K136" s="9" t="s">
        <v>1306</v>
      </c>
      <c r="L136" s="163" t="s">
        <v>119</v>
      </c>
      <c r="M136" s="163" t="s">
        <v>2019</v>
      </c>
      <c r="N136" s="314">
        <v>368</v>
      </c>
      <c r="O136" s="262">
        <v>43292</v>
      </c>
      <c r="P136" s="314">
        <v>7621</v>
      </c>
    </row>
    <row r="137" spans="2:16" hidden="1" x14ac:dyDescent="0.25">
      <c r="B137" s="52">
        <v>135</v>
      </c>
      <c r="C137" s="313" t="s">
        <v>888</v>
      </c>
      <c r="D137" s="163" t="s">
        <v>1556</v>
      </c>
      <c r="E137" s="194" t="s">
        <v>921</v>
      </c>
      <c r="F137" s="164" t="s">
        <v>1497</v>
      </c>
      <c r="G137" s="52">
        <v>785266381</v>
      </c>
      <c r="H137" s="194" t="s">
        <v>1557</v>
      </c>
      <c r="I137" s="163" t="s">
        <v>441</v>
      </c>
      <c r="J137" s="193" t="s">
        <v>1323</v>
      </c>
      <c r="K137" s="9" t="s">
        <v>1306</v>
      </c>
      <c r="L137" s="163" t="s">
        <v>119</v>
      </c>
      <c r="M137" s="163" t="s">
        <v>2019</v>
      </c>
      <c r="N137" s="314">
        <v>720</v>
      </c>
      <c r="O137" s="262">
        <v>43427</v>
      </c>
      <c r="P137" s="314">
        <v>7621</v>
      </c>
    </row>
    <row r="138" spans="2:16" hidden="1" x14ac:dyDescent="0.25">
      <c r="B138" s="52">
        <v>136</v>
      </c>
      <c r="C138" s="313" t="s">
        <v>888</v>
      </c>
      <c r="D138" s="163" t="s">
        <v>1558</v>
      </c>
      <c r="E138" s="194" t="s">
        <v>921</v>
      </c>
      <c r="F138" s="164" t="s">
        <v>1497</v>
      </c>
      <c r="G138" s="52">
        <v>785266303</v>
      </c>
      <c r="H138" s="194" t="s">
        <v>1559</v>
      </c>
      <c r="I138" s="163" t="s">
        <v>441</v>
      </c>
      <c r="J138" s="193" t="s">
        <v>1323</v>
      </c>
      <c r="K138" s="9" t="s">
        <v>1306</v>
      </c>
      <c r="L138" s="163" t="s">
        <v>119</v>
      </c>
      <c r="M138" s="163" t="s">
        <v>2019</v>
      </c>
      <c r="N138" s="314">
        <v>720</v>
      </c>
      <c r="O138" s="262">
        <v>43427</v>
      </c>
      <c r="P138" s="314">
        <v>7621</v>
      </c>
    </row>
    <row r="139" spans="2:16" hidden="1" x14ac:dyDescent="0.25">
      <c r="B139" s="52">
        <v>137</v>
      </c>
      <c r="C139" s="313" t="s">
        <v>888</v>
      </c>
      <c r="D139" s="163" t="s">
        <v>1562</v>
      </c>
      <c r="E139" s="194" t="s">
        <v>921</v>
      </c>
      <c r="F139" s="164" t="s">
        <v>1497</v>
      </c>
      <c r="G139" s="52">
        <v>785266209</v>
      </c>
      <c r="H139" s="194" t="s">
        <v>1563</v>
      </c>
      <c r="I139" s="163" t="s">
        <v>441</v>
      </c>
      <c r="J139" s="193" t="s">
        <v>1323</v>
      </c>
      <c r="K139" s="9" t="s">
        <v>1306</v>
      </c>
      <c r="L139" s="163" t="s">
        <v>119</v>
      </c>
      <c r="M139" s="163" t="s">
        <v>2019</v>
      </c>
      <c r="N139" s="314">
        <v>720</v>
      </c>
      <c r="O139" s="262">
        <v>43427</v>
      </c>
      <c r="P139" s="314">
        <v>7621</v>
      </c>
    </row>
    <row r="140" spans="2:16" hidden="1" x14ac:dyDescent="0.25">
      <c r="B140" s="52">
        <v>138</v>
      </c>
      <c r="C140" s="313" t="s">
        <v>888</v>
      </c>
      <c r="D140" s="163" t="s">
        <v>1564</v>
      </c>
      <c r="E140" s="194" t="s">
        <v>921</v>
      </c>
      <c r="F140" s="164" t="s">
        <v>1497</v>
      </c>
      <c r="G140" s="52">
        <v>785266290</v>
      </c>
      <c r="H140" s="194" t="s">
        <v>1565</v>
      </c>
      <c r="I140" s="163" t="s">
        <v>441</v>
      </c>
      <c r="J140" s="193" t="s">
        <v>1323</v>
      </c>
      <c r="K140" s="9" t="s">
        <v>1306</v>
      </c>
      <c r="L140" s="163" t="s">
        <v>119</v>
      </c>
      <c r="M140" s="163" t="s">
        <v>2019</v>
      </c>
      <c r="N140" s="314">
        <v>720</v>
      </c>
      <c r="O140" s="262">
        <v>43427</v>
      </c>
      <c r="P140" s="314">
        <v>7621</v>
      </c>
    </row>
    <row r="141" spans="2:16" x14ac:dyDescent="0.25">
      <c r="B141" s="52">
        <v>139</v>
      </c>
      <c r="C141" s="313" t="s">
        <v>888</v>
      </c>
      <c r="D141" s="164" t="s">
        <v>1566</v>
      </c>
      <c r="E141" s="194" t="s">
        <v>922</v>
      </c>
      <c r="F141" s="194"/>
      <c r="G141" s="52">
        <v>671670857</v>
      </c>
      <c r="H141" s="194" t="s">
        <v>1567</v>
      </c>
      <c r="I141" s="163" t="s">
        <v>441</v>
      </c>
      <c r="J141" s="52" t="s">
        <v>920</v>
      </c>
      <c r="K141" s="9" t="s">
        <v>1306</v>
      </c>
      <c r="L141" s="163" t="s">
        <v>309</v>
      </c>
      <c r="M141" s="9" t="s">
        <v>2006</v>
      </c>
      <c r="N141" s="163" t="s">
        <v>1137</v>
      </c>
      <c r="O141" s="315">
        <v>42798</v>
      </c>
      <c r="P141" s="163">
        <v>5050</v>
      </c>
    </row>
    <row r="142" spans="2:16" x14ac:dyDescent="0.25">
      <c r="B142" s="52">
        <v>140</v>
      </c>
      <c r="C142" s="313" t="s">
        <v>888</v>
      </c>
      <c r="D142" s="164" t="s">
        <v>1568</v>
      </c>
      <c r="E142" s="194" t="s">
        <v>922</v>
      </c>
      <c r="F142" s="194"/>
      <c r="G142" s="52">
        <v>671670810</v>
      </c>
      <c r="H142" s="194" t="s">
        <v>1569</v>
      </c>
      <c r="I142" s="163" t="s">
        <v>441</v>
      </c>
      <c r="J142" s="52" t="s">
        <v>920</v>
      </c>
      <c r="K142" s="9" t="s">
        <v>1306</v>
      </c>
      <c r="L142" s="163" t="s">
        <v>309</v>
      </c>
      <c r="M142" s="9" t="s">
        <v>2006</v>
      </c>
      <c r="N142" s="163" t="s">
        <v>1137</v>
      </c>
      <c r="O142" s="315">
        <v>42798</v>
      </c>
      <c r="P142" s="163">
        <v>5050</v>
      </c>
    </row>
    <row r="143" spans="2:16" hidden="1" x14ac:dyDescent="0.25">
      <c r="B143" s="52">
        <v>141</v>
      </c>
      <c r="C143" s="313" t="s">
        <v>888</v>
      </c>
      <c r="D143" s="164" t="s">
        <v>1570</v>
      </c>
      <c r="E143" s="194" t="s">
        <v>922</v>
      </c>
      <c r="F143" s="194" t="s">
        <v>1571</v>
      </c>
      <c r="G143" s="52">
        <v>754802727</v>
      </c>
      <c r="H143" s="194" t="s">
        <v>1572</v>
      </c>
      <c r="I143" s="163" t="s">
        <v>441</v>
      </c>
      <c r="J143" s="52" t="s">
        <v>920</v>
      </c>
      <c r="K143" s="9" t="s">
        <v>1306</v>
      </c>
      <c r="L143" s="163" t="s">
        <v>119</v>
      </c>
      <c r="M143" s="163" t="s">
        <v>2015</v>
      </c>
      <c r="N143" s="163">
        <v>177</v>
      </c>
      <c r="O143" s="315">
        <v>43638</v>
      </c>
      <c r="P143" s="163">
        <v>7315</v>
      </c>
    </row>
    <row r="144" spans="2:16" hidden="1" x14ac:dyDescent="0.25">
      <c r="B144" s="52">
        <v>142</v>
      </c>
      <c r="C144" s="313" t="s">
        <v>888</v>
      </c>
      <c r="D144" s="164" t="s">
        <v>1573</v>
      </c>
      <c r="E144" s="194" t="s">
        <v>922</v>
      </c>
      <c r="F144" s="194" t="s">
        <v>1571</v>
      </c>
      <c r="G144" s="52">
        <v>754802736</v>
      </c>
      <c r="H144" s="194" t="s">
        <v>1574</v>
      </c>
      <c r="I144" s="163" t="s">
        <v>441</v>
      </c>
      <c r="J144" s="52" t="s">
        <v>185</v>
      </c>
      <c r="K144" s="9" t="s">
        <v>1306</v>
      </c>
      <c r="L144" s="163" t="s">
        <v>119</v>
      </c>
      <c r="M144" s="163" t="s">
        <v>2008</v>
      </c>
      <c r="N144" s="163">
        <v>540</v>
      </c>
      <c r="O144" s="315">
        <v>43833</v>
      </c>
      <c r="P144" s="163">
        <v>6815</v>
      </c>
    </row>
    <row r="145" spans="2:16" hidden="1" x14ac:dyDescent="0.25">
      <c r="B145" s="52">
        <v>143</v>
      </c>
      <c r="C145" s="52" t="s">
        <v>888</v>
      </c>
      <c r="D145" s="52" t="s">
        <v>1560</v>
      </c>
      <c r="E145" s="52" t="s">
        <v>921</v>
      </c>
      <c r="F145" s="52" t="s">
        <v>1583</v>
      </c>
      <c r="G145" s="52" t="s">
        <v>1643</v>
      </c>
      <c r="H145" s="52" t="s">
        <v>1561</v>
      </c>
      <c r="I145" s="163" t="s">
        <v>441</v>
      </c>
      <c r="J145" s="52" t="s">
        <v>1323</v>
      </c>
      <c r="K145" s="52" t="s">
        <v>1306</v>
      </c>
      <c r="L145" s="52" t="s">
        <v>119</v>
      </c>
      <c r="M145" s="163" t="s">
        <v>2019</v>
      </c>
      <c r="N145" s="163" t="s">
        <v>86</v>
      </c>
      <c r="O145" s="262">
        <v>43427</v>
      </c>
      <c r="P145" s="314">
        <v>7621</v>
      </c>
    </row>
  </sheetData>
  <autoFilter ref="A2:V145">
    <filterColumn colId="12">
      <filters>
        <filter val="Ay2017 to AY2018"/>
      </filters>
    </filterColumn>
  </autoFilter>
  <pageMargins left="0.2" right="0.2" top="0.75" bottom="0.75" header="0.3" footer="0.3"/>
  <pageSetup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DATABASE</vt:lpstr>
      <vt:lpstr>Summary</vt:lpstr>
      <vt:lpstr>COMPUTER INVENTORY</vt:lpstr>
      <vt:lpstr>Server</vt:lpstr>
      <vt:lpstr>LAPTOP INVENTORY</vt:lpstr>
      <vt:lpstr>PRINTER INVENTORY</vt:lpstr>
      <vt:lpstr>PROJECTOR INVENTORY</vt:lpstr>
      <vt:lpstr>NVR</vt:lpstr>
      <vt:lpstr>New CCTV</vt:lpstr>
      <vt:lpstr>New Switches and Network device</vt:lpstr>
      <vt:lpstr>Racks</vt:lpstr>
      <vt:lpstr>UPS</vt:lpstr>
      <vt:lpstr>Biometric</vt:lpstr>
      <vt:lpstr>RFID COLLEGE</vt:lpstr>
      <vt:lpstr>Microsoft License</vt:lpstr>
      <vt:lpstr>Rent Printer 4A</vt:lpstr>
      <vt:lpstr>Interactive board</vt:lpstr>
      <vt:lpstr>CCTV Viewer</vt:lpstr>
      <vt:lpstr>Revised PC</vt:lpstr>
      <vt:lpstr>Sheet2</vt:lpstr>
    </vt:vector>
  </TitlesOfParts>
  <Company>sm shetty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proxy</dc:creator>
  <cp:lastModifiedBy>Admin-5itlab</cp:lastModifiedBy>
  <cp:lastPrinted>2022-09-26T04:49:08Z</cp:lastPrinted>
  <dcterms:created xsi:type="dcterms:W3CDTF">2014-10-31T08:48:35Z</dcterms:created>
  <dcterms:modified xsi:type="dcterms:W3CDTF">2023-01-30T09:04:17Z</dcterms:modified>
</cp:coreProperties>
</file>